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7710" activeTab="0"/>
  </bookViews>
  <sheets>
    <sheet name="IUNIE 2018" sheetId="1" r:id="rId1"/>
  </sheets>
  <definedNames>
    <definedName name="_xlnm.Print_Area" localSheetId="0">'IUNIE 2018'!$A$1:$J$697</definedName>
    <definedName name="_xlnm.Print_Titles" localSheetId="0">'IUNIE 2018'!$10:$13</definedName>
  </definedNames>
  <calcPr fullCalcOnLoad="1"/>
</workbook>
</file>

<file path=xl/sharedStrings.xml><?xml version="1.0" encoding="utf-8"?>
<sst xmlns="http://schemas.openxmlformats.org/spreadsheetml/2006/main" count="786" uniqueCount="592">
  <si>
    <t>CRT</t>
  </si>
  <si>
    <t>BUGET</t>
  </si>
  <si>
    <t>LOCAL</t>
  </si>
  <si>
    <t>DENUMIRE  OBIECTIV</t>
  </si>
  <si>
    <t xml:space="preserve">TOTAL  </t>
  </si>
  <si>
    <t>din  care :</t>
  </si>
  <si>
    <t>A</t>
  </si>
  <si>
    <t>LUCRARI  IN  CONTINUARE</t>
  </si>
  <si>
    <t>B</t>
  </si>
  <si>
    <t>LUCRARI  NOI</t>
  </si>
  <si>
    <t>C</t>
  </si>
  <si>
    <t>CONSILIUL  JUDETEAN  BACAU</t>
  </si>
  <si>
    <t>APARAT  PROPRIU</t>
  </si>
  <si>
    <t>I</t>
  </si>
  <si>
    <t>II</t>
  </si>
  <si>
    <t>SPITALUL JUDETEAN DE URGENTA</t>
  </si>
  <si>
    <t>LUCRARI IN CONTINUARE</t>
  </si>
  <si>
    <t>V</t>
  </si>
  <si>
    <t>LUCRARI IN COINTINUARE</t>
  </si>
  <si>
    <t>CENTRE REZIDENTIALE PENTRU COPII</t>
  </si>
  <si>
    <t>IV</t>
  </si>
  <si>
    <t>LUCRARI NOI</t>
  </si>
  <si>
    <t>SUBV</t>
  </si>
  <si>
    <t>VENITURI</t>
  </si>
  <si>
    <t>PROPRII</t>
  </si>
  <si>
    <t>CENTRE DE INGRIJIRE SI ASISTENTA SOCIALA ADULTI</t>
  </si>
  <si>
    <t xml:space="preserve">                                                                                                               </t>
  </si>
  <si>
    <t>NR.</t>
  </si>
  <si>
    <t>ALTE  CHELTUIELI   din care:</t>
  </si>
  <si>
    <t>ALTE  CHELTUIELI  din care:</t>
  </si>
  <si>
    <t>III</t>
  </si>
  <si>
    <t xml:space="preserve"> ALTE  CHELTUIELI  din care:</t>
  </si>
  <si>
    <t>SERVICIUL PUBLIC JUDETEAN DE DRUMURI  din care :</t>
  </si>
  <si>
    <t>DOTARI INDEPENDENTE</t>
  </si>
  <si>
    <t>ALOCATII</t>
  </si>
  <si>
    <t>ALTE  CHELTUIELI  din care :</t>
  </si>
  <si>
    <t>ALTE   CHELTUIELI  -   din care :</t>
  </si>
  <si>
    <t>ALTE CHELTUIELI ASIMILATE INVEST - RK, PROIECT, EXEC</t>
  </si>
  <si>
    <t xml:space="preserve"> STUDII PREFEZ./FEZAB ( DALI, EXPERT TEH. DOC. TEH-ECON )</t>
  </si>
  <si>
    <t xml:space="preserve">ALTE  CHELTUIELI  </t>
  </si>
  <si>
    <t xml:space="preserve">ALTE CHELTUIELI DE INVESTITII  </t>
  </si>
  <si>
    <t xml:space="preserve">ALTE   CHELTUIELI  </t>
  </si>
  <si>
    <t>CIAPV RACHITOASA</t>
  </si>
  <si>
    <t>CRRN DARMANESTI</t>
  </si>
  <si>
    <t>CRRPH COMANESTI</t>
  </si>
  <si>
    <t xml:space="preserve">ALTE  CHELTUIELI   </t>
  </si>
  <si>
    <t xml:space="preserve">CREDIT </t>
  </si>
  <si>
    <t>BANCAR</t>
  </si>
  <si>
    <t>BS</t>
  </si>
  <si>
    <t>DOTARI</t>
  </si>
  <si>
    <t>MII LEI</t>
  </si>
  <si>
    <t>VIII</t>
  </si>
  <si>
    <t>ACTIVITATII DE SALVAMONT</t>
  </si>
  <si>
    <t>SERVICIUL PUBLIC JUDET.PENTRU PROMOVAREA TURISMULUI SI COORDONAREA</t>
  </si>
  <si>
    <t>ALTE CHELTUIELI   din care :</t>
  </si>
  <si>
    <t>PREŞEDINTE,</t>
  </si>
  <si>
    <t>CENTRUL SCOLAR DE EDUCATIE INCLUZIVA NR.1 BACAU</t>
  </si>
  <si>
    <t>SCOALA GIMNAZIALA SPECIALA "MARIA MONTESSORI" BACAU</t>
  </si>
  <si>
    <t>ACHIZITII MUZEALE</t>
  </si>
  <si>
    <t>VI</t>
  </si>
  <si>
    <t>AUTOTURISM</t>
  </si>
  <si>
    <t>CRESTEREA CAPACIT. PORTANTE SI MODERNIZARE PISTA DE DECOLARE SI ATERIZARE</t>
  </si>
  <si>
    <t>DOTARI INDEPENDENTE: din care</t>
  </si>
  <si>
    <t>STUDII PENTRU OBTINEREA AUTORIZATIEI DE GOSPODARIRE A APELOR PENTRU OBIECTIV</t>
  </si>
  <si>
    <t>SERVICIUL PUBLIC DE PROTECTIA PLANTELOR</t>
  </si>
  <si>
    <t>CENTRUL DE SERVICII SOCIALE GHIOCELUL BACAU</t>
  </si>
  <si>
    <t>CRRN RACACIUNI</t>
  </si>
  <si>
    <t>CRRPD TARGU OCNA</t>
  </si>
  <si>
    <t>EXECUTIE LUCRARI</t>
  </si>
  <si>
    <t>IX</t>
  </si>
  <si>
    <t>JUDETUL BACAU</t>
  </si>
  <si>
    <t>SORIN BRASOVEANU</t>
  </si>
  <si>
    <t>CR HENRI COANDA</t>
  </si>
  <si>
    <t>RK  REABILITARE TERMICA PAVILION ASISTATI - DOCUMENTATIE TEHNICA, EXEC. LUCRARI, CHELT CONEXE</t>
  </si>
  <si>
    <t>CRRPH UNGURENI</t>
  </si>
  <si>
    <t>CRRPD CONDORUL BACAU</t>
  </si>
  <si>
    <t>GENERATOR CURENT ELECTRIC</t>
  </si>
  <si>
    <t>APARAT PROPRIU</t>
  </si>
  <si>
    <t>INSTRUMENT MUZICAL - ACORDEON</t>
  </si>
  <si>
    <t>INSTRUMENT MUZICAL - TROMPETA</t>
  </si>
  <si>
    <t>LICENTE, PROGRAME INFORMATICE</t>
  </si>
  <si>
    <t xml:space="preserve"> STUDII PREFEZ./FEZAB ( DALI, EXPERT TEH. DOC. TEH-ECON )+ LUCRARI RK</t>
  </si>
  <si>
    <t>DOCUMENTATIE TEHNICO ECONOMICA PSI SI LUCRARI DE INTERVENTII</t>
  </si>
  <si>
    <t>X</t>
  </si>
  <si>
    <t>CREDIT</t>
  </si>
  <si>
    <t>BUGETAR</t>
  </si>
  <si>
    <t>2=3+4+5+6+7</t>
  </si>
  <si>
    <t>INCUBATOR TIP INSOLETTECALEO 5 BUC</t>
  </si>
  <si>
    <t>NEBULIZATOR - 2 BUC/UPU (PEDIARIE)</t>
  </si>
  <si>
    <t>APARAT PRESTERILIZARE CU ULTRASUNETE -1 BUC/UPU (STOMATOLOGIE)</t>
  </si>
  <si>
    <t>ELECTROCAUTER -1 BUC/UPU (STOMATOLOGIE)</t>
  </si>
  <si>
    <t>APARAT STERILIZAT PLOSTI - 1 BUC/UPU</t>
  </si>
  <si>
    <t>AGITATOR PLACI IMUNOSEROLOGIE</t>
  </si>
  <si>
    <t>APARAT ANESTEZIE  CU CAPNOGRAF</t>
  </si>
  <si>
    <t>APARAT NEBULIZARE DEZINFECTIE SI STERILIZARE</t>
  </si>
  <si>
    <t xml:space="preserve">APARATE ANESTEZIE </t>
  </si>
  <si>
    <t>CONCENTRATOARE DE OXIGEN</t>
  </si>
  <si>
    <t>CRIOTOM</t>
  </si>
  <si>
    <t>CURATATOR (BAIE) CU ULTRASUNETE</t>
  </si>
  <si>
    <t>DOPPLER VASCULAR</t>
  </si>
  <si>
    <t>ECHIPAMENT GAZ CROMATOGRAF</t>
  </si>
  <si>
    <t>ELECTROCAUTER /PLATFORMA ELECTROCHIRURGICALA</t>
  </si>
  <si>
    <t>FRIGIDER TIP VITRINA FRIGORIFICA</t>
  </si>
  <si>
    <t>FRIGIDER PENTRU STOCAREA UNEI UNITATI DE SANGE</t>
  </si>
  <si>
    <t>IMPRIMANTA PENTRU ECOGRAF - 1BUC</t>
  </si>
  <si>
    <t>INSTALATIE (MODUL) DE COLORARE HISTOPATOLOGIE</t>
  </si>
  <si>
    <t>LAMPA FOTOTERAPIE LUMINA ALBASTRA</t>
  </si>
  <si>
    <t>LAMPA FRONTALA</t>
  </si>
  <si>
    <t>LUPE EXAMINARE PT CITIRE PLACI(STEREOSCOPICE)</t>
  </si>
  <si>
    <t>MASA ORTOPEDICA APLICARE GIPS</t>
  </si>
  <si>
    <t>MICROSCOAPE  - 2BUC</t>
  </si>
  <si>
    <t>MICROSCOP HISTOPATOLOGIE</t>
  </si>
  <si>
    <t>MONITOARE FUNCTII VITALE - 30BUC</t>
  </si>
  <si>
    <t>MONITOR CURARA TOF - 1BUC</t>
  </si>
  <si>
    <t>MOTOR CHIRURGICAL CU ACUMULATORI, ACCES, ALEZOARE, FIERASTRAU OSCILANT - 1BUC</t>
  </si>
  <si>
    <t>OSTEODENSITOMETRU - 1BUC</t>
  </si>
  <si>
    <t>OTOSCOP CU FIBRA OPTICA HEINE BETA 200</t>
  </si>
  <si>
    <t>OXIGENATOR PORTABIL</t>
  </si>
  <si>
    <t xml:space="preserve">PAT TERAPIE INTENSIVA </t>
  </si>
  <si>
    <t>POMPA NUTRITIE - 1BUC</t>
  </si>
  <si>
    <t>REZECTOSCOP</t>
  </si>
  <si>
    <t xml:space="preserve">SINOPTOFOR </t>
  </si>
  <si>
    <t>SISTEM AUTOMAT DE TURNARE A PLACILOR CU MEDIU DE CULTURA (MICROBIOLOGIE)</t>
  </si>
  <si>
    <t>SISTEM COLORARE AUTOMATA A FROTIURILOR</t>
  </si>
  <si>
    <t>SISTEM DE INCALZIRE A LICHIDELOR PERFUZATE</t>
  </si>
  <si>
    <t xml:space="preserve">SOFT TISSUE 3.4 MM-INSTRUMENTAR </t>
  </si>
  <si>
    <t>STATIV VERTICAL PENTRU INST. DE ROENGENDIAGNOSTIC</t>
  </si>
  <si>
    <t>STIMULATOR EXTERN</t>
  </si>
  <si>
    <t>UNITATE DOZARE AUTONOMA</t>
  </si>
  <si>
    <t>UNITATEA LAPORASCOPICA  - 1BUC</t>
  </si>
  <si>
    <t>UPS</t>
  </si>
  <si>
    <t>BOBCAT-MASINA PT CURATAT DRUMURI+ACCESORII CURATAT DRUMURI</t>
  </si>
  <si>
    <t>MASINA DE SPALAT SI DEZINFECTAT INSTRUMENTAR</t>
  </si>
  <si>
    <t>MASINA DE USCAT MOPURI</t>
  </si>
  <si>
    <t>MINICAR-MASINA ELECTRICA PT TRANSPORT</t>
  </si>
  <si>
    <t>LICENTA PC - 40 BUC</t>
  </si>
  <si>
    <t>STRUCTURA CATAPETEASMA, EXECUTIE SI CHELTUIELI CONEXE</t>
  </si>
  <si>
    <t>USI DECORATIVE, PROCURARE, MONTAJ SI CHELTUIELI CONEXE</t>
  </si>
  <si>
    <t>PLAN DE AMENAJARE A TERITORIULUI JUDETULUI BACAU</t>
  </si>
  <si>
    <t>REACTUALIZARE DOCUMENTATIE TEHNICO-ECONOMICA PENTRU REST DE EXECUTAT DECORATIUNI SI</t>
  </si>
  <si>
    <t>PLAN DE MENTINERE A CALITATII AERULUI</t>
  </si>
  <si>
    <t>PLAN JUDETEAN DE GESTIONARE A DESEURILOR</t>
  </si>
  <si>
    <t>LUCRARI DE INTERVENTII (LUCRARI DE CONSTRUIRE, CONSOLIDARE, MODIFICARE,EXTINDERE, REABILITARE</t>
  </si>
  <si>
    <t>TERMICA) LA IMOBILUL SITUAT IN MUNICIPIUL BACAU STR.9 MAI NR.104-DOCUMENTATII TEHNICO-ECON</t>
  </si>
  <si>
    <t>CHELTUIELI CONEXE SI EXECUTIE LUCRARI</t>
  </si>
  <si>
    <t>ACHIZITIE IMOBIL "CASA VASILE ALECSANDRI" STR. GEORGE APOSTU NR.3</t>
  </si>
  <si>
    <t>EXPERTIZA TEHNICA A PERFORMANTELOR ENERGETICE, DOCUMENTATII DE AVIZARE A LUCRARILOR</t>
  </si>
  <si>
    <t>DE INTERVENTIE SI CHELTUIELI CONEXE LA CONSTRUCTIILE AFLATE IN PROPRIETATEA CONS JUDETEAN BC</t>
  </si>
  <si>
    <t>A IMOBILULUI "CASA NR.2" DIN MUNICIPIUL BACAU STR. HENRI COANDA NR.2 (ARHIVA+SPATII DEPOZITARE</t>
  </si>
  <si>
    <t>SI BIROURI</t>
  </si>
  <si>
    <t>RK CLADIRE A/A1 PARC INDUSTRIAL HIT DOCUMENTATII TEHNICO-ECON, AVIZE, ACORDURI,CHELT CONEXE</t>
  </si>
  <si>
    <t>SI EXECUTIE</t>
  </si>
  <si>
    <t>NOUA BIBLIOTECA JUDETEANA - DOCUMENTATII TEHNICO-ECONOMICE SI CHELTUIELI CONEXE</t>
  </si>
  <si>
    <t xml:space="preserve">PROIECT AXA RUTIERA STRATEGICA 3 NEAMT-BACAU DJ 207D LIMITA JUDET NEAMT-TRAIAN - DN 2F </t>
  </si>
  <si>
    <t>KM 28+000-50+254, DJ 241 LIMITA JUDET VRANCEA-PODU TURCULUI-IZVORUL BERHECIULUI KM 25+000-</t>
  </si>
  <si>
    <t xml:space="preserve">ACHIZITIE TERENURI AFERENTE EXPROPRIERII PENTRU CAUZA DE UTILITATE PUBLICA LA LUCRARILE DE </t>
  </si>
  <si>
    <t>DEZVOLTARE A INFRASTRUCTURII AEROPORTUARE - SISTEM BALIZAJ PE DIRECTIA 16 LA PISTA DE</t>
  </si>
  <si>
    <t>DECOLARE/ATERIZARE AEROPORTUL INTERNATIONAL "GEORGE ENESCU" BACAU</t>
  </si>
  <si>
    <t>DOTARE SALA SEDINTE PALAT ADMINISTRATIV CU SISTEM INTEGRAT PREZENTARI MULTIMEDIA</t>
  </si>
  <si>
    <t>SISTEM DE VEHICUL AERIAN FARA ECHIPAJ UMAN LA BORD TIP UAV - 1 BUC</t>
  </si>
  <si>
    <t>TOCATOR DESEURI MEDICALE</t>
  </si>
  <si>
    <t>CRESTEREA EFICIENTEI ENERGETICE IN CLADIRILE PUBLICE- FILARMONICA MIHAIL JORA BACAU</t>
  </si>
  <si>
    <t>DOCUMENTATIE TEHN-ECON, EXECUTIE LUCRARI DE INTERVENTIE SI CHELT CONEXE LA OBIECTIVUL</t>
  </si>
  <si>
    <t>ANGAJ</t>
  </si>
  <si>
    <t>FD</t>
  </si>
  <si>
    <t>NER</t>
  </si>
  <si>
    <t>INVESTITII IN SERVICII SOCIALE COMUNITARE PENTRU PERSOANE ADULTE CU DEZABILITATI IN</t>
  </si>
  <si>
    <t xml:space="preserve">DOCUMENTATIE TEHNICO ECONOMICA, EXECUTIE LUCRARI DE INTERVENTIE SI CHELTUIELI CONEXE </t>
  </si>
  <si>
    <t>DOCUMENTATIE TEHNICO ECONOMICA, EXECUTIE LUCRARI DE INTERVENTIE SI CHELTUIELI CONEXE LA</t>
  </si>
  <si>
    <t xml:space="preserve">DOCUMENTATIE TEHNICO ECONOMICA SI CHELTUIELI CONEXE CONSTRUIRE POD PE DJ 243 B LA </t>
  </si>
  <si>
    <t>MEDELENI KM 62+920</t>
  </si>
  <si>
    <t>LA MEDELENI, KM 62+920</t>
  </si>
  <si>
    <t>DOCUMENTATIE CADASTRALA PENTRU DJ 117 LIVEZI DN 11- PODURI, KM 0+000-36+867</t>
  </si>
  <si>
    <t>OBIECTIVUL-REABILITARE SI MODERNIZARE DJ 119, BACAU-FARAOANI KM 1+680 KM 12+300</t>
  </si>
  <si>
    <t>OBIECTIVUL-REABILITARE SI MODERNIZARE DJ 156 B, BUHUSI-BLAGESTI-POIANA NEGUSTORULUI</t>
  </si>
  <si>
    <t>OBIECTIVUL-REABILITARE SI MODERNIZARE DJ 241C VALEA MARE-LIMITA JUDET NEAMT, KM 4+050</t>
  </si>
  <si>
    <t>KM 6+938-LIMITA JUDET NEAMT-LIPOVA-LIMITA JUDET VASLUI, KM 9+450-KM 24+110, L=17,548 KM</t>
  </si>
  <si>
    <t>OBIECTIVUL "RK LA POD PESTE RAUL BISTRITA PE DJ 207 G LETEA VECHE KM 7+452 JUDETUL BACAU"</t>
  </si>
  <si>
    <t>DOCUMENTATIE TEHNICO ECONOMICA EXECUTIE LUCRARI DE INTERVENTIE SI CHELTUIELI  CONEXE LA</t>
  </si>
  <si>
    <t>OBIECTIVUL "RK LA POD PESTE RAUL BISTRITA PE DJ 156 B LA BLAGESTI KM 1+002 JUDETUL BACAU"</t>
  </si>
  <si>
    <t>OBIECTIVUL "RK LA POD PESTE PARAUL RACATAU PE DJ 252 LA UNGURENI KM 114+180 JUDET BACAU"</t>
  </si>
  <si>
    <t>OBIECTIVUL "RK LA POD PESTE PARAUL UZ PE DJ 123 LA DARMANESTI KM 48+571 JUDETUL BACAU"</t>
  </si>
  <si>
    <t>PE GRUPE DE INVESTITII, PE SURSE DE FINANTARE</t>
  </si>
  <si>
    <t>SI ORDONATORI TERTIARI DE CREDITE</t>
  </si>
  <si>
    <t>OBIECTIVUL-CONSOLIDARE DJ 156 H BUHUSI RUNC KM 4+700 CU ZIDURI DE SPRIJIN</t>
  </si>
  <si>
    <t>CONSTRUIRE POD PE DJ 252 F KM 7+292 LA GARLA ANEI COMUNA UNGURENI</t>
  </si>
  <si>
    <t>"POD PESTE RAUL BISTRITA PE DJ. 207 G LETEA VECHE"</t>
  </si>
  <si>
    <t>"POD PESTE RAUL BISTRITA PE DJ. 156 B LA BLAGESTI</t>
  </si>
  <si>
    <t>"POD PESTE PARAUL RACATAU PE DJ. 252 LA UNGURENI"</t>
  </si>
  <si>
    <t>"POD PESTE PARAUL UZ PE DJ.123 LA DARMANESTI"</t>
  </si>
  <si>
    <t>OBIECTIVUL "CONSTRUIRE POD PE DJ 252 F KM 7+292 LA GARLA ANEI, COMUNA UNGURENI"</t>
  </si>
  <si>
    <t>OBIECTIVUL  "CONSOLIDARE DRUM CU ZID DE SPRIJIN PE DJ 252 BUHOCI BIBIRESTI KM 121+630"</t>
  </si>
  <si>
    <t>OBIECTIVUL "RECALIBRARE ALBIE PODURI SI REABILITARE PODURI PE DJ 241 KM 30+115, 31+735, 39+075</t>
  </si>
  <si>
    <t>39+620, 40+648, 44+065, 46+545, 54+840, 56+135, 71+880, 72+970, 76+875"</t>
  </si>
  <si>
    <t>DOCUMENTATIE TEHNICO ECONOMICA SI CHELT CONEXE CONEXE-CONSTRUIRE POD PE DJ 243 B</t>
  </si>
  <si>
    <t>BASASTI, KM 0+706 KM 16+470, L=15,764 KM</t>
  </si>
  <si>
    <t>OBIECTIVUL "REABILITAREA DRUMULUI DE ACCES CATRE MONUMENTUL EROILOR DE PE MAGURA OCNEI</t>
  </si>
  <si>
    <t>DIN ORASUL TARGU OCNA, RESPECTIV DJ 116C DE LA KM 0+300 LA KM 2+580"</t>
  </si>
  <si>
    <t>OBIECTIVUL "REABILITARE DJ 116 BARSANESTI (DN 11)-TG. OCNA, KM 0+000 LA KM 10+850, JUD BACAU"</t>
  </si>
  <si>
    <t>OBIECTIVUL "REFACERE POD PE DJ 115 KM 7+980 LA MANASTIREA CASIN JUDET BACAU"</t>
  </si>
  <si>
    <t>OBIECTIVUL "REABILITARE PODURI PE DJ 241 A LA KM 64+311, 65+607, 86+050, KM 89+050, KM 97+420</t>
  </si>
  <si>
    <t>JUDETUL BACAU"</t>
  </si>
  <si>
    <t>OBIECTIVUL "REABILITARE PODURI PE DJ 117 INTRE KM 17+000 SI 21+180 JUDETUL BACAU"</t>
  </si>
  <si>
    <t>"CONSTRUIRE PODET DALAT PE DJ 116 KM 23+463 COMUNA OITUZ JUDETUL BACAU</t>
  </si>
  <si>
    <t>DOCUMENTATIE CADASTRALA PENTRU DJ 119 KM 0+000-51+726</t>
  </si>
  <si>
    <t>DOCUMENTATIE CADASTRALA PENTRU DJ 243 B KM 23+350-33+900, KM 48+900-77+493</t>
  </si>
  <si>
    <t>OBIECTIVUL "CONSOLIDARE DJ 241 A CU ZIDURI DE SPRIJIN, KM 64+662,5-KM 64+717,5, KM 64+697,5</t>
  </si>
  <si>
    <t>KM 65+027,5. KM 65+029,5-KM 65+064,5 KM 72+160,5-KM 72+185,5, KM 72+219-KM 72+289, KM 72+222-</t>
  </si>
  <si>
    <t>KM 72+277, KM 74+578-KM 74+663, KM 75+206-KM 75+321"</t>
  </si>
  <si>
    <t>OBIECTIVUL "CONSOLIDARE DJ 241 KM 25+550 LA 25+630 SI REGULARIZAREA ALBIEI RAULUI ZELETIN</t>
  </si>
  <si>
    <t>LOCALITATEA PODU TURCULUI"</t>
  </si>
  <si>
    <t>OBIECTIVUL "MODERNIZARE DJ 117 KM 14+950-KM 17+000 L=2,05 KM JUDETUL BACAU</t>
  </si>
  <si>
    <t>ACHIZITIE CALCULATOR</t>
  </si>
  <si>
    <t>ALTE CHELTUIELI ASIMILATE INVEST - RK, PROIECT, EXEC LUCRARI</t>
  </si>
  <si>
    <t>AUTOUTILITARA</t>
  </si>
  <si>
    <t>CALCULATOARE CU LICENTE (5 BUC)</t>
  </si>
  <si>
    <t xml:space="preserve">ACTUALIZARE SF ALIMENTARE CU APA SUPLIMENTARA PARTIA DE SCHI NEMIRA LOCALITATEA </t>
  </si>
  <si>
    <t>SLANIC MOLDOVA JUDETUL BACAU PROIECT TEHNIC, EXECUTIE LUCRARI CHELTUIELI CONEXE</t>
  </si>
  <si>
    <t xml:space="preserve">DOCUMENTATIE DE AVIZARE A LUCRARILOR DE INTERVENTIE IN VEDEREA DEMOLARII IMOBILELOR </t>
  </si>
  <si>
    <t>SITUATE IN SLANIC MOLDOVA PUNCT BRIGADA SILVICA SI CHELTUIELI CONEXE</t>
  </si>
  <si>
    <t xml:space="preserve">DOCUMENTATIE TEHNICO ECONOMICA SI EXECUTIE MODERNIZARE SISTEM DE ILUMINAT TRASEU </t>
  </si>
  <si>
    <t>TELESCAUN DE LA PARTIA DE SCHI NEMIRA DIN SLANIC MOLDOVA</t>
  </si>
  <si>
    <t>VEHICUL PENTRU TOATE TIPURILE DE TEREN (ATV)</t>
  </si>
  <si>
    <t>REFUGII MONTANE - 2 BUC</t>
  </si>
  <si>
    <t>TUNURI DE ZAPADA - 3 BUC</t>
  </si>
  <si>
    <t>LICENTE CALCULATOR - 4 BUC</t>
  </si>
  <si>
    <t>LUCRARI DE DESFIINTARE MAGAZIE PESTICIDE SI GHERETA PAZA (DEPOZIT SASCUT) - DOCUMENTATIE</t>
  </si>
  <si>
    <t>TEHNICO ECONOMICA, EXECUTIE LUCRARI SI CHELTUIELI CONEXE</t>
  </si>
  <si>
    <t>LAPTOP</t>
  </si>
  <si>
    <t>MULTIFUNCTIONALA</t>
  </si>
  <si>
    <t>CLARINET - 1 BUC</t>
  </si>
  <si>
    <t>CORN - 1 BUC</t>
  </si>
  <si>
    <t>PACHET SISTEM SONORIZARE</t>
  </si>
  <si>
    <t>AMENAJARE SI IMPREJMUIRE PROPRIETATE, COMPLEX MUZEAL STIINTELE NATURII "ION BORCEA" ALEEA</t>
  </si>
  <si>
    <t>PARCULUI NR.9 MUNICIPIUL BACAU, JUDETUL BACAU-DOCUMENTATII TEHNICO ECONOMICA, EXECUTIE</t>
  </si>
  <si>
    <t>LUCRARI SI CHELTUIELI CONEXE</t>
  </si>
  <si>
    <t>CONSTRUIRE ATELIER DE TAMPLARIE COMPLEX MUZEAL STIINTELE NATURII "ION BORCEA"  ALEEA</t>
  </si>
  <si>
    <t xml:space="preserve"> ALEEA PARCULUI NR.9 BACAU DOCUMENTATIE TEHNICO ECONOMICA, EXECUTIE LUCRARI SI CHELT CONEXE</t>
  </si>
  <si>
    <t>REAMPLASARE RETEA SI REFACERE BRANSAMENT APA PENTRU COMPLEX MUZEAL DE STIINTELE NATURII</t>
  </si>
  <si>
    <t>DESFIINTARE CONSTRUCTIE C1-LABORATOR SITUAT IN CURTEA OBSERVATORULUI ASTRONOMIC "VICTOR</t>
  </si>
  <si>
    <t>ANESTIN" DIN STR ION GHELU DESTELNICA NR.8-10,MUNICIPIUL BACAU, JUDET BACAU</t>
  </si>
  <si>
    <t>"ION BORCEA" LOCALIT BACAU DOCUMENTATIE TEHNICO ECONOMICA, EXECUTIE LUCRARI SI CHELT CONEXE</t>
  </si>
  <si>
    <t>DOCUMENTATIE TEHNICO ECONOMICA, EXECUTIE LUCRARI SI CHELTUIELI CONEXE</t>
  </si>
  <si>
    <t>ACHIZITII LICENTE ANTIVIRUS</t>
  </si>
  <si>
    <t>ACHIZITII ANIMALE, NATURALIZATE, MULAJE, LAMPI PROIECTOARE DIGITALE SI ALTE MATER EXPOZITII</t>
  </si>
  <si>
    <t>ACHIZITII FILME DOCUMENTARE FULLDOME PENTRU PLANETARIU</t>
  </si>
  <si>
    <t xml:space="preserve"> LUCRARI DE PREVENIRE, ASIGURAREA SECURITATII LA INCENDIU, CLADIRE MUZEU </t>
  </si>
  <si>
    <t>REAMENAJARE ACCES SI IMPREJMUIRE TEREN LA MUZEUL DE ARTA STR.N TITULESCU NR.23, MUNICIPIUL</t>
  </si>
  <si>
    <t>BACAU, JUDETUL BACAU-NR. INVENTAR 10312-DOCUMENTATII TEHNICO ECONOMICE, CHELTUIELI CONEXE</t>
  </si>
  <si>
    <t>INLOCUIRE ACOPERIS LA CASA MEMORIALA NICU ENEA MONUMENT ISTORIC CLASA B, STR NICU ENEA NR.31</t>
  </si>
  <si>
    <t>MUNICIPIUL BACAU, JUDETUL BACAU-NR.INVENTAR 10315-DOCUMENTATII TEHNICO ECON, CHELT CONEXE</t>
  </si>
  <si>
    <t>DESFIINTARE CLADIRE C1 IN CARE A FUNCTIONAT SECTIA DE ETNOGRAFIE, STR. NICOLAE TITULESCU NR.23</t>
  </si>
  <si>
    <t>MUNICIPIUL BACAU, JUDETUL BACAU-NR.INVENTAR 10302-DOCUMENTATII TEHNICO ECONOMICA, CHELTUIELI</t>
  </si>
  <si>
    <t>CONEXE, EXECUTIE LUCRARI</t>
  </si>
  <si>
    <t>RK EXECUTIE LUCRARI DE REPARATII LA BAZINUL DE APA CU STATIE HIDROFOR SI STATIE POMPE CARE</t>
  </si>
  <si>
    <t>ASIGURA REZERVA DE APA OBLIGATORIE IN CAZ DE INCENDIU COMUNA CU BCR, COTA PARTE 50%</t>
  </si>
  <si>
    <t>EXPERTIZA TEHNICA LA MUZEUL DE ARTA STR.N TITULESCU NR.23 NR. INVENTAR-10312</t>
  </si>
  <si>
    <t>UMIDIFICATOARE 2 BUC</t>
  </si>
  <si>
    <t>APARAT AER CONDITIONAT (ACHIZITIE SI MONTAJ) SALI EXPOZITIE MUZEUL DE ARTA 2 BUC</t>
  </si>
  <si>
    <t>VITRINE EXPOZITII TEMPORARE - 20 BUC</t>
  </si>
  <si>
    <t>ASCENSOR SPECIAL - LIFT PENTRU SCARI MUZEUL DE ARTA - PERSOANE CU DIZABILITATI</t>
  </si>
  <si>
    <t>DOCUMENTATIE TEHNICO ECONOMICA, LUCRARI RK, DOCUMENTE AVIZE</t>
  </si>
  <si>
    <t>DESFIINTARE CONSTRUCTII MAGAZIE C5( CABINA POARTA SPATE), MAGAZIE C7, MAGAZIE C8, BECI</t>
  </si>
  <si>
    <t xml:space="preserve"> SERA, BAZIN VAR- DOCUMENTATIE TEHNICO ECONOMICA, EXECUTIE LUCRARI SI CHELTUIELI CONEXE</t>
  </si>
  <si>
    <t>ANVELOPARE TERMICA CLADIRE INTERNAT C12 - DOCUMENTATIE TEHNICO ECONOMICA, EXECUTIE</t>
  </si>
  <si>
    <t>SCHELA</t>
  </si>
  <si>
    <t>FREZA DE ZAPADA</t>
  </si>
  <si>
    <t>CONSTRUIRE MAGAZIE BUNURI MATERIALE SCOALA GIMNAZIALA SPECIALA "MARIA MONTESSORI"</t>
  </si>
  <si>
    <t xml:space="preserve">STR HENRI COANDA NR.4 MUNICIPIUL BACAU, JUDETUL BACAU- DOCUMENTATIE TEHNICO ECONOMICA, </t>
  </si>
  <si>
    <t>EXECUTIE LUCRARI SI CHELTUIELI CONEXE</t>
  </si>
  <si>
    <t>DOCUMETATIE TEHNICO ECONOMICA PENTRU CONSTRUIREA UNEI MAGAZII DE BUNURI MATERIALE IN MUNICIPIUL</t>
  </si>
  <si>
    <t>BACAU, STR. HENRI COANDA NR.4 SI CHELTUIELI CONEXE AVIZE EXTERTIZE</t>
  </si>
  <si>
    <t>ANVELOPARE TERMICA CLADIREA INTERNAT C12- DOCUMENTATIE TEHNICO ECONOMICA, EXECUTIE LUCRARI</t>
  </si>
  <si>
    <t>SI CHELTUIELI CONEXE</t>
  </si>
  <si>
    <t>LAPTOP + LICENTE SISTEM AUDIO ACCESORII - 10 BUC</t>
  </si>
  <si>
    <t>LICENTE PENTRU CALCULATOARE/LAPTOP - 10 BUC (5 LICENTE PENTRU SISTEM DE OPERARE SI 5 LICENTE</t>
  </si>
  <si>
    <t>PENTRU SISTEMUL DE APLICATIE</t>
  </si>
  <si>
    <t>DOCUMENTATIE TEHNICO ECONOMICA, EXECITIE LUCRARI DE INTERVENTIE SI CHELTUIELI CONEXE LA</t>
  </si>
  <si>
    <t>OBIECTIVUL-CONSOLID POD PE DJ 119 KM 39+853 SI CONSOLIDARE VERSANT, LOCALITATEA GURA VAII</t>
  </si>
  <si>
    <t>RK C11 (CLADIRE ATELIERE) PENTRU LABORATOR MEDICINA LEGALA, DOCUMENTATIE TEHNICO ECONOMICA</t>
  </si>
  <si>
    <t>EXECUTIE LUCRARI, CHELTUIELI CONEXE</t>
  </si>
  <si>
    <t>RK REABILITARE SECTIE GASTROENTEROLOGIE DOCUMENTATIE TEHNICO ECONOMICA CHELTUIELI CONEXE</t>
  </si>
  <si>
    <t>RK-MODERNIZARE-DOTARE BLOC OPERATOR (SALI OPERATII) CONSTRUIRE SCARA EXTERIOARA SI SPATII</t>
  </si>
  <si>
    <t>TEHNICE DOCUMENTATIE TEHNICO ECONOMICA CHELTUIELI CONEXE</t>
  </si>
  <si>
    <t>RK STATIE POMPARE SI REZERVOARE APA, INLOCUIRE ECHIPAMENTE TEHNOLOGICE, INSTALATII</t>
  </si>
  <si>
    <t>RK CLADIRI MAGAZII C21, C22, C23 DOCUMENTATII  TEHNICO ECONOM CHELTUIELI CONEXE</t>
  </si>
  <si>
    <t>APA, INCENDIU SI EXECUTARE REZERVOR NOU, DOCUM TEHNICO ECONOM CHELT CONEXE</t>
  </si>
  <si>
    <t>RK STATIE AER COMPRIMAT SI DISTRIBUIRE PANA LA CLADIRI, DOCUM TEHNICO ECONOM CHELT CONEXE</t>
  </si>
  <si>
    <t>LUCRARI DE MODERNIZARE, SECURIZARE SI EXTINDERE RETEA SISTEM INFORMATIC - DOCUMENTATIE TEHNICO</t>
  </si>
  <si>
    <t>ECONOMICA, EXECUTIE LUCRARI SI CHELTUIELI CONEXE</t>
  </si>
  <si>
    <t>MODERNIZAREA SI EXTINDEREA RETELEI DE CURENT VITAL SI A GENERATOARELOR DE CURENT</t>
  </si>
  <si>
    <t>RK STATIE OXIGEN C19 DOCUMENTATIE TEHNICO ECONOMICA CHELTUIELI CONEXE</t>
  </si>
  <si>
    <t>DOCUMENTATIE TEHNICO ECONOMICA EXECUTIE LUCRARI SI CHELTUIELI CONEXE</t>
  </si>
  <si>
    <t>LUCRARI MODERNIZARE EXTINDERE, DOTARE INFRASTRUCTURA UNITATE DE PRIMIRI URGENTE REALIZARE</t>
  </si>
  <si>
    <t>HELIPORT DOCUMENTATIE TEHNICO ECONOMICA EXECUTIE LUCRARI SI CHELTUIELI CONEXE</t>
  </si>
  <si>
    <t>RK CLADIRE SECTIE OFTALMOLOGIE DOCUM TEHNICO ECONOMICA EXECUTIE LUCRARI SI CHELTUIELI CONEXE</t>
  </si>
  <si>
    <r>
      <t xml:space="preserve">RK AMENAJARE, EXTINDERE SI REABILITARE TERMICA CLADIRE SPITAL VECHI - </t>
    </r>
    <r>
      <rPr>
        <b/>
        <sz val="10"/>
        <rFont val="Arial"/>
        <family val="2"/>
      </rPr>
      <t>CNI</t>
    </r>
  </si>
  <si>
    <t>RK CLADIRE ATELIERE TEHNICE C10 DOCUM TEHNICO ECONOMICA EXECUTIE LUCRARI SI CHELTUIELI CONEXE</t>
  </si>
  <si>
    <t xml:space="preserve">LUCRARI DE MODERNIZARE SI REAMENAJARE PAVILION MEDICO CHIRURGICAL DOCUM TEHNICO ECONOMICA </t>
  </si>
  <si>
    <t xml:space="preserve"> EXECUTIE LUCRARI SI CHELTUIELI CONEXE</t>
  </si>
  <si>
    <t>RK CENTRALA TERMICA, INLOCUIRE UTILAJE SI RETELE TERMICE - DOCUMENTATIE TEHNICO ECONOMICA</t>
  </si>
  <si>
    <t>LUCRARI DE EXTINDERE SI DOTARE BUNCAR NOU COMPARTIMENT RADIOTERAPIE - DOCUMENTATII TEHNICO</t>
  </si>
  <si>
    <t>ECONOMICA EXECUTIE LUCRARI SI CHELTUIELI CONEXE</t>
  </si>
  <si>
    <t>LUCRARI DE INTERVENTII IN VEDEREA SCHIMBARII DESTINATIEI CLADIRE SECTIE HIV-SIDA IN CLADIRE SECTIE</t>
  </si>
  <si>
    <t>ONCOLOGIE DOCUMENTATII TEHNICO ECONOMICA EXECUTIE LUCRARI SI CHELTUIELI CONEXE</t>
  </si>
  <si>
    <t>COMPRESOR USCAT-1BUC STOMATOLOGIE UPU</t>
  </si>
  <si>
    <t>UNIT DENTAR -1 BUC/UPU (STOMATOLOGIE)</t>
  </si>
  <si>
    <t>APARATURA MEDICALA - COFINANTARE 10 %  -  din care</t>
  </si>
  <si>
    <t>ANALIZOR GAZE SANGUINE</t>
  </si>
  <si>
    <t>ANALIZOR MARKERI CARDIACI</t>
  </si>
  <si>
    <t>AP. LASER +MAGNEOTERAPIE</t>
  </si>
  <si>
    <t xml:space="preserve">AP. PT. LIMFMASAJ </t>
  </si>
  <si>
    <t>APARAT CU AER CALD PENTRU  INCALZIT PACIENTI</t>
  </si>
  <si>
    <t>APARAT CURATAT SI DEZINFECTAT PLOSTILE</t>
  </si>
  <si>
    <t>APARAT DE RESPIRAT CU AER COMPRIMAT SI BUTELIE DE REZERVA</t>
  </si>
  <si>
    <t>APARAT DEXA PENTRU DEPISTARE OSTEOPOROZA</t>
  </si>
  <si>
    <t>APARAT DOPPLER CONTINU</t>
  </si>
  <si>
    <t>APARAT EKG</t>
  </si>
  <si>
    <t xml:space="preserve">APARAT ELECTROTERAPIE CU 4 CANALE </t>
  </si>
  <si>
    <t>APARAT EXPANDAT PIELEA</t>
  </si>
  <si>
    <t xml:space="preserve">APARAT FOTOTERAPIE UVB BANDA INGUSTA </t>
  </si>
  <si>
    <t>APARAT MULTIFUNCTIONAL REABILITARE MARCHY HG 7000</t>
  </si>
  <si>
    <t>APARAT RADIOLOGIE MOBILA C-ARM REPERAJ INTRAOPERATOR</t>
  </si>
  <si>
    <t>APARAT RX FIX MONOBLOC PENTRU URGENTE</t>
  </si>
  <si>
    <t>APARAT RX MOBIL NEONATOLOGIE</t>
  </si>
  <si>
    <t>APARAT STEPPER KETTLER -RECUPERARE MEDICALA</t>
  </si>
  <si>
    <t>APARAT TRACTIUNE AUTOTRAC 460</t>
  </si>
  <si>
    <t>APARAT VENTILATIE ATI CU IOT SI CPAP CU BUTELIE</t>
  </si>
  <si>
    <t xml:space="preserve">APARAT VENTILATIE MECANICA </t>
  </si>
  <si>
    <t>APARAT VENTILATIE TERAPIE INTENSIVA SI TRANSPORT PACIENTI</t>
  </si>
  <si>
    <t>ASPIRATOR SECRETII FIX/MOBIL</t>
  </si>
  <si>
    <t xml:space="preserve">AUDIOMETRU </t>
  </si>
  <si>
    <t>AUTOCLAV</t>
  </si>
  <si>
    <t>AUTOCLAV 50 L</t>
  </si>
  <si>
    <t>AUTOKERATOREFRACTOMETRU</t>
  </si>
  <si>
    <t>BANDA ELECTROPNEUMATICA TOURNIQUET (SISTEM TOURNIQUET AUTOMATIC)</t>
  </si>
  <si>
    <t xml:space="preserve">BANDA HEMOSTATICA CU TENSIUNE CONTROLATA </t>
  </si>
  <si>
    <t>BIOMICROSCOP</t>
  </si>
  <si>
    <t xml:space="preserve">CANAPEA MASAJ PICASSO 4 SECTIUNI </t>
  </si>
  <si>
    <t xml:space="preserve">CAPILAROMETRU </t>
  </si>
  <si>
    <t xml:space="preserve">CARDIOTOGRAF </t>
  </si>
  <si>
    <t>CARUCIOR DE RESUSCITARE</t>
  </si>
  <si>
    <t>CENTRIFUGA LABORATOR</t>
  </si>
  <si>
    <t>CISTOSCOP</t>
  </si>
  <si>
    <t>COLPOSCOP</t>
  </si>
  <si>
    <t>COMPUTER TOMOGRAF SIMULATOR CU MINIM 32 SLICE-URI</t>
  </si>
  <si>
    <t xml:space="preserve">DEFIBRILATOR </t>
  </si>
  <si>
    <t>DEFIBRILATOR  BIFAZIC CU EKG</t>
  </si>
  <si>
    <t>DEFIBRILATOR CU PACEMAKER EXTERN (PORTABIL)</t>
  </si>
  <si>
    <t>DEFIBRILATOR CU PADELE PEDIATRICE SI AEDS</t>
  </si>
  <si>
    <t>DERMATOM (ELECTRODERMATOM)</t>
  </si>
  <si>
    <t xml:space="preserve">ECO DOPPLER </t>
  </si>
  <si>
    <t xml:space="preserve">ECOGRAF </t>
  </si>
  <si>
    <t>ECOGRAF CU 2 SONDE SI SISTEM DOPPLER COLOR</t>
  </si>
  <si>
    <t>ECOGRAF PORTABIL CU SONDA PT CORD SI VASE</t>
  </si>
  <si>
    <t>ELECTROCARDIOGRAF FIX/ MOBIL /PORTABIL CU 6-12 DERIVATII</t>
  </si>
  <si>
    <t xml:space="preserve">ELECTROCAUTER </t>
  </si>
  <si>
    <t>ELECTROCAUTER (APARAT ELECTROCOAGULARE BIPOLARA)</t>
  </si>
  <si>
    <t>ELECTROCAUTER CU RADIOFRECVENTA</t>
  </si>
  <si>
    <t>ELECTROCAUTER PEDIATRIC</t>
  </si>
  <si>
    <t>ELEVATOR RIDICARE PACIENT CU/FARA TARGA SI HAM</t>
  </si>
  <si>
    <t xml:space="preserve">FIBROSCAN </t>
  </si>
  <si>
    <t>FIBROSCOP RINO LARINGIAN /STORZ</t>
  </si>
  <si>
    <t>GASTROFIBROSCOP MOBIL</t>
  </si>
  <si>
    <t>HISTEROSCOP</t>
  </si>
  <si>
    <t>HOLTER EKG</t>
  </si>
  <si>
    <t>HOLTER TA</t>
  </si>
  <si>
    <t xml:space="preserve">INCUBATOR  </t>
  </si>
  <si>
    <t xml:space="preserve">INCUBATOR TIP CALEO </t>
  </si>
  <si>
    <t>INJECTOMATE</t>
  </si>
  <si>
    <t>LAMPA SCIALITICA / CHIRURGICALA DE OPERATIE</t>
  </si>
  <si>
    <t>LARINGOSCOP PEDIATRIC CU LAME 1.2.3.4</t>
  </si>
  <si>
    <t>MAMOGRAF DIGITAL</t>
  </si>
  <si>
    <t>MASA CHIRURGICALA CU ACCESORII</t>
  </si>
  <si>
    <t>MASA CHIRURGICALA CU EXTENSIE ORTOPEDIE</t>
  </si>
  <si>
    <t>MASA DE LUCRU PENTRU GIPS</t>
  </si>
  <si>
    <t>MASA ELONGATIE 4 SEGMENTE</t>
  </si>
  <si>
    <t>MASA OPERATIE</t>
  </si>
  <si>
    <t>MASA OPERATIE ADAPTABILA FLUOROSCOP</t>
  </si>
  <si>
    <t>MASA OPERATIE ARTICULATA NEUROCHIRIRGIE</t>
  </si>
  <si>
    <t>MASA OPERATIE CU MULTIPLE GRADE DE LIBERTATE</t>
  </si>
  <si>
    <t>MASA RESUSCITARE AIR SHIELDS (INCUBATOR DESCHIS )</t>
  </si>
  <si>
    <t>MASA TRATAMENT  CU SISTEM INCHIDERE</t>
  </si>
  <si>
    <t>MICROSCOP OPERATOR</t>
  </si>
  <si>
    <t>MONITOR MEDICAL TFT 21'' (ENDOSCOPIE)</t>
  </si>
  <si>
    <t>MOTOR ORTOPEDIC</t>
  </si>
  <si>
    <t>NISA CU FLUX LAMINAR</t>
  </si>
  <si>
    <t>OFTALMOSCOP BETA HEINE  200</t>
  </si>
  <si>
    <t>OSCILOMETRU</t>
  </si>
  <si>
    <t xml:space="preserve">PACHET STATIE STERILIZARE MATERNITATE </t>
  </si>
  <si>
    <t>PAT MOBIL HIDRAULIC/ ELECTRIC / TELECOMANDA</t>
  </si>
  <si>
    <t>PISTOL PENTRU BIOPSIE</t>
  </si>
  <si>
    <t>PH METRU</t>
  </si>
  <si>
    <t>POMPA PERFUZIE (INFUZOMAT)</t>
  </si>
  <si>
    <t xml:space="preserve">POMPA SAN ELECTRICA </t>
  </si>
  <si>
    <t>POMPA VOLUMAT</t>
  </si>
  <si>
    <t>SINUSOSCOP 70 GRADE</t>
  </si>
  <si>
    <t>SISTEM GAZ CROMATOGRAF</t>
  </si>
  <si>
    <t xml:space="preserve">SISTEM INFUZARE LICHIDE SUB PRESIUNE </t>
  </si>
  <si>
    <t>SISTEM TERAPIE CU PRESIUNE NEGATIVA</t>
  </si>
  <si>
    <t>SPECTROMETRU DE MASA</t>
  </si>
  <si>
    <t xml:space="preserve">STATIE CENTRALA MONITORIZARE </t>
  </si>
  <si>
    <t>STATIE MODULARA INCLUDERE IN PARAFINA</t>
  </si>
  <si>
    <t>STERILIZATOR CU AER CALD</t>
  </si>
  <si>
    <t>SUPORT ATASARE APARAT AUTOTRAC  BFT</t>
  </si>
  <si>
    <t>TARGA TRANSPORT PACIENT</t>
  </si>
  <si>
    <t>TRUSA INSTRUMENTE, AUTOCLAVABILA</t>
  </si>
  <si>
    <t xml:space="preserve">TRUSA LARINGOSCOPIE  CU FIBRA OPTICA CU 3 LAME </t>
  </si>
  <si>
    <t>URETEROSCOPFLEXIBIL/SEMIRIGID</t>
  </si>
  <si>
    <t>VENTILATOR NOU NASCUTI, COPII SI ADULT</t>
  </si>
  <si>
    <t>VIDEOBRONHOSCOP</t>
  </si>
  <si>
    <t>VIDEOLARINGOSCOP PENTRU ADULTI/COPII</t>
  </si>
  <si>
    <t>AUTOUTILITARA TRANSPORT</t>
  </si>
  <si>
    <t>COMPLET CORT DE DECONTAMINARE PERSONAL</t>
  </si>
  <si>
    <t>COSITOARE IARBA</t>
  </si>
  <si>
    <t>LISA HIDRAULICA 2500 KG</t>
  </si>
  <si>
    <t>MARMITE CAPACITATE 150 L</t>
  </si>
  <si>
    <t>MASINA DE SPALAT MOPURI SI LAVETE</t>
  </si>
  <si>
    <t>MASINA DE SPALAT PARDOSEALA</t>
  </si>
  <si>
    <t>MIXER PLANETER, CUVA DIN INOX, 3 VITEZE, CAPACITATE 10L SI ACCESORII.</t>
  </si>
  <si>
    <t>SUFLANTE/ASPIRATOARE FRUNZE</t>
  </si>
  <si>
    <t>TOCATOR LEGUME CAPACITATE MARE</t>
  </si>
  <si>
    <t>MULTIFUNCTIONAL XEROX WORKCENTRE 3615</t>
  </si>
  <si>
    <t>FORMAREA SPECIALISTILOR MEDICALI IN VEDEREA IMBUNATATIRII ASISTENTEI MEDICALE PEDIATRICE</t>
  </si>
  <si>
    <t xml:space="preserve">PENTRU PACIENTI CU DIABET ZAHARAT TIP 1 PEDIDIAB COMPONENTA 1 FORMAREA </t>
  </si>
  <si>
    <t>PERSONALULUI IMPLICAT IN IMPLEMENTAREA PROGRAMELOR PRIORITARE DE SANATATE</t>
  </si>
  <si>
    <t>AXA PRIORITARA INCLUZIUNE SOCIALA SI COMBATEREA SARACIEI OPERATIUNEA</t>
  </si>
  <si>
    <t>IMBUNATATIREA NIVELULUI DE COMPETENTE AL PROFESIONISTILOR DIN SECTORUL</t>
  </si>
  <si>
    <t>MEDICAL :</t>
  </si>
  <si>
    <t xml:space="preserve"> - COMPUTER PORTABIL - 10 BUC</t>
  </si>
  <si>
    <t xml:space="preserve"> - MULTIFUNCTIONALA - 1 BUC</t>
  </si>
  <si>
    <t xml:space="preserve"> - APARAT HEMOGLOBINA GLICOLIZATA - 2 BUC</t>
  </si>
  <si>
    <t>ELECTROMIOGRAF (EMG)</t>
  </si>
  <si>
    <t xml:space="preserve">SISTEM AUTOMAT DE DIAGNOSTIC RAPID AL PROBELOR MICROBIENE (INOCULARE, </t>
  </si>
  <si>
    <t>OBIECTIVUL  MODERNIZARE DJ 241C VALEA MARE-LIMITA JUDET NEAMT KM 4+050-KM 6+938 LIMITA</t>
  </si>
  <si>
    <t xml:space="preserve"> </t>
  </si>
  <si>
    <t>JUDET NEAMT-LIPOVA-LIMITA JUDET VASLUI KM 9+450-KM 24+110, L=17,548 KM (TRONSOANELE KM 10+400</t>
  </si>
  <si>
    <t>KM 14+927 KM 17+830-KM 20+730 L=7,427 KM</t>
  </si>
  <si>
    <t>INSTALATII DETECTARE SEMNALIZARE SI AVERTIZARE INCENDIU CLADIRE SEDIU STR. GHIOCEILOR NR.4</t>
  </si>
  <si>
    <t>INSTALATII DETECTARE SEMNALIZARE SI AVERTIZARE INCENDIU CLADIRE COMPLEX DRAGOS VODA</t>
  </si>
  <si>
    <t>USCATOR PROFESIONAL 2 BUC</t>
  </si>
  <si>
    <t>REABILITARE TERMICA COMPLEX DRAGOS VODA DOCUMENTATIE TEHNICO ECONOMICA SI CHELT CONEXE</t>
  </si>
  <si>
    <t xml:space="preserve"> DOCUMENTATIE TEHNICO ECONOMICA SI CHELT CONEXE</t>
  </si>
  <si>
    <t>RK RECOMPARTIMENTARE, AMENAJARE SPATII DIN CLADIREA INTERNAT P+3E  DIN STR HENRI COANDA NR.4</t>
  </si>
  <si>
    <t>MUNICIPIUL BACAU JUD BACAU  DOCUMENTATIE TEHNICO ECONOMICA SI CHELT CONEXE</t>
  </si>
  <si>
    <t>EXPERTIZA TEHNICA INSTALATII SOLARA DE PE CLADIRE CANTINASTR. HENRI COANDA</t>
  </si>
  <si>
    <t>CENTRUL DE SERVICII SOCIALE ALEXANDRA ONESTI</t>
  </si>
  <si>
    <t>EXPERTIZA TEHNICA INSTALATII SOLARA DE PE CLADIRE PAVILION 2 STR. ADRIAN PAUNESCU NR.1</t>
  </si>
  <si>
    <t>CENTRALA TERMICA MURALA IN CONDENSATIE 2 BUC</t>
  </si>
  <si>
    <t>RETEAUA DE APARTAMENTE CASA MEA BACAU</t>
  </si>
  <si>
    <t>CUPTOR ELECTRIC PENTRU PATISERIE</t>
  </si>
  <si>
    <t>MALAXOR</t>
  </si>
  <si>
    <t>COMUNA TAMASI JUD BACAU COD 119325 DIN CADRULPOR 2014-2020 APEL DE PROIECTE POR/8/8.1/8.3/B/1</t>
  </si>
  <si>
    <t>1.1</t>
  </si>
  <si>
    <t>CONSTRUIREA A 4 LOCUINTE PROTEJATE PENTRU PERSOANE ADULTE CU DIZABILITATI IN COMUNA TAMASI</t>
  </si>
  <si>
    <t>1.2</t>
  </si>
  <si>
    <t>REABILITARE MODERNIZARE SI EXTINDERE CLADIRE EXISTENTA PENTRU INFIINTAREA UNUI CENTRU DE ZI</t>
  </si>
  <si>
    <t>PENTRU PERSOANE ADULTE CU DIZABILITATI IN COMUNA TAMASI</t>
  </si>
  <si>
    <t>SERVICII SOCIALE ALTERNATIVE PENTRU PERSOANE ADULTE CU DIZABILITATI COD 119324 APEL DE PROIECTE</t>
  </si>
  <si>
    <t>POR/8/8.1/8.3/B/1</t>
  </si>
  <si>
    <t>2.1</t>
  </si>
  <si>
    <t>CONSTRUIREA A 4 LOCUINTE PROTEJATE PENTRU PERSOANE ADULTE CU DIZABILITATI IN COMUNA RACACIUNI</t>
  </si>
  <si>
    <t>2.2</t>
  </si>
  <si>
    <t>PENTRU PERSOANE ADULTE CU DIZABILITATI IN COMUNA RACACIUNI</t>
  </si>
  <si>
    <t>ROBOT TAIAT LEGUME</t>
  </si>
  <si>
    <t>POMPA DE APA</t>
  </si>
  <si>
    <t>CATER PENTRU PASAT LEGUME</t>
  </si>
  <si>
    <t>MASINA DE TOCAT CARNE</t>
  </si>
  <si>
    <t>INFRASTRUCTURA SOCIALA COMUNITARA PENTRU PERSOANELE ADULTE CU DEZABILITATI COD PROIECT</t>
  </si>
  <si>
    <t>119326 APEL DE PROIECTE POR/8/8.1/8.3/B/1</t>
  </si>
  <si>
    <t>CONSTRUIREA A 3 LOCUINTE PROTEJATE PENTRU PERSOANE ADULTE CU DIZABILITATI IN MUN. MOINESTI</t>
  </si>
  <si>
    <t>PENTRU PERSOANE ADULTE CU DIZABILITATI IN MUNICIPIUL MOINESTI</t>
  </si>
  <si>
    <t>SERVICII COMUNITARE PENTRU PERSOANE ADULTE CU DIZABILITATI COD 119327 DIN CADRUL POR 2014-2020</t>
  </si>
  <si>
    <t>APEL DE PROIECTE POR/8/8.1/8.3/B/1</t>
  </si>
  <si>
    <t>CONSTRUIREA A 4 LOCUINTE PROTEJATE PENTRU PERSOANE ADULTE CU DIZABILITATI IN ORASUL TG OCNA</t>
  </si>
  <si>
    <t>PENTRU PERSOANE ADULTE CU DIZABILITATI IN ORASUL TG OCNA</t>
  </si>
  <si>
    <t>MASINA DE SPALAT PROFESIONALA</t>
  </si>
  <si>
    <t>USCATOR DE RUFE PROFESIONAL</t>
  </si>
  <si>
    <t>MOTOCULTIVATOR</t>
  </si>
  <si>
    <t>CIAPD COMANESTI</t>
  </si>
  <si>
    <t>RK AMENAJARE MANSARDA IN POD EXISTENT CLADIRE CENTRU STR, V ALECSANDRI NR.1A</t>
  </si>
  <si>
    <t>CRRN PIETRICICA COMANESTI</t>
  </si>
  <si>
    <t>CENTRALA TERMICA IN CONDENSATIE</t>
  </si>
  <si>
    <t>CAZAN PENTRU CENTRALA TERMICA</t>
  </si>
  <si>
    <t>CIAPD COSTACHIE NEGRI TARGU OCNA</t>
  </si>
  <si>
    <t>MASINA DE GATIT CU HOTA PROFESIONALA</t>
  </si>
  <si>
    <t>INSTALATIE DE SEMNALIZARE INCENDIU CU ACOPERIRE TOTALA</t>
  </si>
  <si>
    <t>INSTALATIE DESFUMARE</t>
  </si>
  <si>
    <t>CITO MIORITA PARINCEA</t>
  </si>
  <si>
    <t>DULAP FRIGORIFIC</t>
  </si>
  <si>
    <t>IMPRIMANTA</t>
  </si>
  <si>
    <t>SERVER</t>
  </si>
  <si>
    <t>IMPRIMANTA A3</t>
  </si>
  <si>
    <t>CALCULATOR CU MONITOR LED SI DVD-ROM / LICENTA ANTIVIRUS/LICENTA CALCULATOR</t>
  </si>
  <si>
    <t>SERVICII DE EXPERTIZA TEHNICA A CONSTR CU DESTINATIE CENTRU RADIO (C3) STR.GEORGE BACOVIA NR.57</t>
  </si>
  <si>
    <t>ELABORARE DOCUMENTATIE TEHNICO ECONOMICA SI CHELTUIELI CONEXE PENTRU AMENAJAREA UNEI</t>
  </si>
  <si>
    <t xml:space="preserve">CONSTRUCTII AVAND DESTINATIA DE DEPOZIT PENTRU PASTRAREA TEMPORARA A MUNITIEI DESCOPERITE </t>
  </si>
  <si>
    <t>RAMASA DIN TIMPUL CONFLICTELOR MILITARE</t>
  </si>
  <si>
    <t>VESTA ANTISCHIJA - 4 BUC</t>
  </si>
  <si>
    <t>AUTOSPECIALA DE TEREN DOTATA CU INSTALATIE DE STINGERE - 1 BUC</t>
  </si>
  <si>
    <t>SONAR 3D - 1 BUC</t>
  </si>
  <si>
    <t>TRANSPALET MANUAL - 4 BUC</t>
  </si>
  <si>
    <t>BARCA DE SALVARE PENTRU APE INGHETATE - 1 BUC</t>
  </si>
  <si>
    <t>INSTALATIE PORTABILA DE POTABILIZARE A APEI - 1 BUC</t>
  </si>
  <si>
    <t>KIT SUPRAVEGHERE VIDEO CU 16 CAMERE DE EXTERIOR - 1 BUC</t>
  </si>
  <si>
    <t>SERVER PENTRU SISTEM DE VIDEOCONFERINTA - 1 BUC</t>
  </si>
  <si>
    <t>GENERATOR TRIFAZAT 380V - 1 BUC</t>
  </si>
  <si>
    <t>SISTEM INFORMATIC PORTABIL (LAPTOP) - 5 BUC</t>
  </si>
  <si>
    <t>CAMERA CU TERMOVIZIUNE - 1 BUC</t>
  </si>
  <si>
    <t>SISTEM VIDEOPROIECTOR SI TABLA INTERACTIVA - 1 BUC</t>
  </si>
  <si>
    <t>SCANER A3 COLOR - 1 BUC</t>
  </si>
  <si>
    <t>SURSA ALIMENTARE PENTRU CENTRALA TELEFONICA MX-ONE - 2 BUC</t>
  </si>
  <si>
    <t>EXEC. LUCRARI CATEDRALA ORTODOXA "INALTAREA DOMNULUI" BACAUSI CHELTUIELI CONEXE</t>
  </si>
  <si>
    <t>AMENAJARI INTERIOARE LA CATEDRALA ORTODOXA "INALTAREA DOMNULUI" BACAU SI CHELT CONEXE</t>
  </si>
  <si>
    <t>PLAN URBANISTIC ZONAL PENTRU DEZVOLTAREA AEROPORTULUI INTERNATIONAL "GEORGE ENESCU" BACAU</t>
  </si>
  <si>
    <t>CAP. 84.02   TRANSPORTURI</t>
  </si>
  <si>
    <t>LUCRARI DE INTERVENTII - REABILITARE SI MODERNIZARE LA CLADIREA VIVARIU BACAU SI CHELTUIELI CONEXE</t>
  </si>
  <si>
    <t>LUCRARI  IN CONTINUARE</t>
  </si>
  <si>
    <t>CRESTEREA CAPACITATII PORTANTE SI MODERNIZAREA PISTEI DE DECOLARE ATERIZARE SI A SUPRAFETELOR</t>
  </si>
  <si>
    <t>DE MISCARE AFERENTE LA AEROPORTUL INTERNATIONAL "GEORGE ENESCU" BACAU</t>
  </si>
  <si>
    <t xml:space="preserve"> DOCUMENTATII TEHNICO-ECONOMICE SI CHELTUIELI CONEXE</t>
  </si>
  <si>
    <t>PROIECT LUCRARI DE MODERNIZARE, EXTINDERE, DOTARE INFRASTRUCTURA UNITATE DE PRIMIRI</t>
  </si>
  <si>
    <t>URGENTE, REALIZARE HELIPORT - SPITALUL JUDETEAN  DE URGENTA BACAU</t>
  </si>
  <si>
    <t>CONSOLIDARE IMOBIL LOT 5 CALEA MARASESTI NR.12, MUNICIPIUL BACAU, JUDETUL BACAU</t>
  </si>
  <si>
    <t>ALFA SI CHELTUIELI CONEXE</t>
  </si>
  <si>
    <t xml:space="preserve">COTA PARTE CONFORM OG NR.20/1994 PENTRU PARTEA DE IMOBIL IN CARE FUNCTIONEAZA GALERIILE </t>
  </si>
  <si>
    <t>RK DOCUMENTATII TEHNICO-ECONOMICE SI EXECUTIE LUCRARI PENTRU PUNEREA IN SIGURANTA</t>
  </si>
  <si>
    <t>REABILITARE SISTEM DE CONTORIZARE PARC INDUSTRIAL HIT-DOCUMENTATII TEHNICO ECONOMICE</t>
  </si>
  <si>
    <t>OBTINEREA AVIZELOR/ACORDURILOR, CHELTUIELI CONEXE SI EXECUTIE</t>
  </si>
  <si>
    <t>SISTEM ACCES CU CARTELA</t>
  </si>
  <si>
    <t>ECHIPAMENTE IT, LICENTE, RETEA STRUCTURATA SI AUDIT SISTEM INFORMATIC, COPIATOARE</t>
  </si>
  <si>
    <t>APARAT AUDIO SI VIDEO DE INREGISTRARE SI REDARE</t>
  </si>
  <si>
    <t>CENTRALA TELEFONICA SEDIUL 2 UNIRII</t>
  </si>
  <si>
    <t>SCENA</t>
  </si>
  <si>
    <t>PROIECTE POR 20144-2020 - AXA PRIORITARA 6  -  (58)</t>
  </si>
  <si>
    <r>
      <t xml:space="preserve">83+368 SI DJ 241A IZVORUL BERHECIULUI-SECUIENI KM 64+250-78+114 </t>
    </r>
    <r>
      <rPr>
        <b/>
        <sz val="8"/>
        <color indexed="10"/>
        <rFont val="Arial"/>
        <family val="2"/>
      </rPr>
      <t>COD SMIS 112047</t>
    </r>
  </si>
  <si>
    <t>ACTUALIZARE MASTER PLAN IN SECTORUL DE APA SI APA UZATA IN JUDETUL BACAU</t>
  </si>
  <si>
    <t>PROIECTE PNDL  -  (71)</t>
  </si>
  <si>
    <t>REABILITARE SI MODERNIZARE DJ 123 LIMITA JUDET HARGHITA-VALEA UZULUI-DARMANESTI-DN 12 A</t>
  </si>
  <si>
    <t>KM 41+000-62+103 JUDET BACAU SECTOR DE DRUM STUDIAT DE LA KM 44+800 LA KM 51+100 PE O LUNGIME</t>
  </si>
  <si>
    <t>DE 6,30 KM-DOCUMENTATIE TEHNICO ECONOMICA, EXECUTIE LUCRARI SI CHELTUIELI CONEXE</t>
  </si>
  <si>
    <t>REABILITARE SI MODERNIZARE DJ 117 PODURI, KM 17+000-21+180 L=4,180 KM JUDETUL BACAU</t>
  </si>
  <si>
    <t>REABILITARE SI MODERNIZARE DJ 119 KM 25+740-27+993 LA CIUCANI JUDETUL BACAU</t>
  </si>
  <si>
    <t>REABILITARE SI MODERNIZARE DJ 252 C TATARASTI-CORBASCA KM 8+022-23+088 JUDETUL BACAU</t>
  </si>
  <si>
    <t>MODERNIZARE DJ 241 B PADURENI GODOVANA KM 2+370-17+800 JUDETUL BACAU</t>
  </si>
  <si>
    <t>MODERNIZARE DJ. 243 B KM 33+900-48+900 MOTOSENI-STANISESTI JUDETUL BACAU</t>
  </si>
  <si>
    <t>MODERNIZARE DJ 252 A KM 7+450-14+856 HORGESTI-RACATAUL DE JOS {DJ 252 B) JUDETUL BACAU</t>
  </si>
  <si>
    <t>PLAN URBANISTIC ZONAL PENTRU BIBLIOTECA JUDETEANA BACAU</t>
  </si>
  <si>
    <t>CONSTRUIRE TERMINAL MULTIMODAL BACAU DOCUMENTATII TEHNICO ECONOMICESI CHELTUIELI CONEXE</t>
  </si>
  <si>
    <t>R K  PEDIATRIE CORP A SI B LA SITALUL JUDETEAN DE URGENTA BACAU DOCUMENTATII TEHBNICO ECONOMICE</t>
  </si>
  <si>
    <t>AUTORITATI PUBLICE  -  CAP. 51.02.71  din  care:</t>
  </si>
  <si>
    <t>CAP.54.02.71 -ALTE SERVICII PUBLICE GENERALE</t>
  </si>
  <si>
    <t>CAP. 60.02.71 - APARARE -  CMJ  din  care:</t>
  </si>
  <si>
    <t xml:space="preserve">CAP. 61.02.71 - ORDINE PUBLICA  SI SIGURANTA NATIONALA - ISU BACAU </t>
  </si>
  <si>
    <t>CULTURA, RECREERE SI RELIGIE  -  CAP. 67.02.71</t>
  </si>
  <si>
    <t>CAP. 70.02.71 -  LOCUINTE SERVICII SI DEZVOLTARE PUBLICA  din  care:</t>
  </si>
  <si>
    <t>CAP. 74. 02.71 -   MEDIU  din  care:</t>
  </si>
  <si>
    <t>DIRECTIA JUD.DE EVID.PERSOANELOR  -  CAP. 54.02.51</t>
  </si>
  <si>
    <t>INVATAMANT  SPECIAL  -  CAP. 65.02.71</t>
  </si>
  <si>
    <t xml:space="preserve"> SANATATE  -  CAP. 66.02.51</t>
  </si>
  <si>
    <t>BIBLIOTECA JUDETEANA "C. STURDZA" (71)</t>
  </si>
  <si>
    <t>ANSAMBLUL FOLCLORIC BUSUIOCUL (51)</t>
  </si>
  <si>
    <t>FILARMONICA "MIHAIL JORA" BACAU (51)</t>
  </si>
  <si>
    <t>COMPLEXUL MUZEAL  "IULIAN ANTONESCU" (51)</t>
  </si>
  <si>
    <t>COMPLEXUL MUZEAL DE STIINTELE NATURII " ION BORCEA " (51)</t>
  </si>
  <si>
    <t>CULTURA, RECREERE SI RELIGIE  -  CAP. 67.02.51/71</t>
  </si>
  <si>
    <t>ASIGURARI SI ASISTENTA SOCIALA  -  CAP. 68.02.71</t>
  </si>
  <si>
    <t>AGRICULTURA SI SILVICULTURA  - CAP. 83.02.51</t>
  </si>
  <si>
    <t>RA AEROPORTUL INTERNATIONAL GEORGE ENESCU BACAU (55)</t>
  </si>
  <si>
    <t xml:space="preserve">TRANSPORTURI  -   CAP.  84.02.71 / 55           </t>
  </si>
  <si>
    <t>ALTE ACTIUNI ECONOMICE - CAP. 87.02.51</t>
  </si>
  <si>
    <t>PROGRAMUL DE INVESTITII AL JUDETULUI BACAU  -  PE ANUL 2018</t>
  </si>
  <si>
    <r>
      <t>RK CLADIRE CENTRU SCOLAR - C11 -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DOCUM TEHNICO ECON, EXECUTIE  LUCRARI, CHELT CONEXE</t>
    </r>
    <r>
      <rPr>
        <b/>
        <sz val="8"/>
        <color indexed="10"/>
        <rFont val="Arial"/>
        <family val="2"/>
      </rPr>
      <t xml:space="preserve">  -  PNDL</t>
    </r>
  </si>
  <si>
    <t xml:space="preserve"> MODERNIZAREA SI DEZVOLTAREA INFRASTRUCTURII DE TRANSPORT AERIAN (55)</t>
  </si>
  <si>
    <t xml:space="preserve"> MODERNIZAREA SI DEZVOLTAREA INFRASTRUCTURII DE TRANSPORT AERIAN (85)</t>
  </si>
  <si>
    <t>INFL</t>
  </si>
  <si>
    <t>IUNIE</t>
  </si>
  <si>
    <t>PROIECTE TITLUL 58.02</t>
  </si>
  <si>
    <t xml:space="preserve">"EDUCATIA, O SANSA PENTRU FIECARE"-PROGRAMUL OPERATIONAL CAPITAL UMAN 2014-2020 AXA </t>
  </si>
  <si>
    <r>
      <t xml:space="preserve">PRIORITARA 6 </t>
    </r>
    <r>
      <rPr>
        <b/>
        <sz val="8"/>
        <color indexed="10"/>
        <rFont val="Arial"/>
        <family val="2"/>
      </rPr>
      <t>COD SMIS 2014+:105194 POCU/74/6/18/105194</t>
    </r>
  </si>
  <si>
    <r>
      <t xml:space="preserve">PRIORITARA 6 </t>
    </r>
    <r>
      <rPr>
        <b/>
        <sz val="8"/>
        <color indexed="10"/>
        <rFont val="Arial"/>
        <family val="2"/>
      </rPr>
      <t>COD SMIS 2014+105194 POCU/74/6/18/105194</t>
    </r>
  </si>
  <si>
    <t>TUBA - 1 BUC</t>
  </si>
  <si>
    <t>BL INITIAL 100-23=77</t>
  </si>
  <si>
    <t>BL INITIAL 70+23=93</t>
  </si>
  <si>
    <t>RECTIFICARE-SEDINTA DIN 06.08.2018 - SALVAMONT</t>
  </si>
  <si>
    <t>INITIAL BL 100-50=50</t>
  </si>
  <si>
    <t>DOCUMENTATIi TEHNICO-ECONOMICE SI EXECUTIE LUCRARI PENTRU INLATURAREA EFECTELOR PRODUSE DE</t>
  </si>
  <si>
    <t xml:space="preserve"> FENOMENELE HIDRO-METEOROLOGICE LA PARTIA DE SCHI NEMIRA DIN SLANIC MOLDOVA</t>
  </si>
  <si>
    <t>DIRECTOR EXECUTIV</t>
  </si>
  <si>
    <t>GABRIELA MITREA</t>
  </si>
  <si>
    <t>INTOCMIT</t>
  </si>
  <si>
    <t>MIOARA MITRI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</si>
</sst>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[$-418]d\ mmmm\ yyyy"/>
    <numFmt numFmtId="175" formatCode="#,##0.00;[Red]#,##0.00"/>
    <numFmt numFmtId="176" formatCode="#,##0;[Red]#,##0"/>
    <numFmt numFmtId="177" formatCode="#,##0.00_ ;\-#,##0.00\ 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</numFmts>
  <fonts count="5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FF33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/>
      <right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3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33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2" fillId="13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13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21" xfId="0" applyFont="1" applyBorder="1" applyAlignment="1">
      <alignment/>
    </xf>
    <xf numFmtId="0" fontId="2" fillId="33" borderId="15" xfId="0" applyFont="1" applyFill="1" applyBorder="1" applyAlignment="1">
      <alignment horizontal="center"/>
    </xf>
    <xf numFmtId="0" fontId="8" fillId="33" borderId="19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55" fillId="34" borderId="19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2" fillId="13" borderId="17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8" fillId="33" borderId="20" xfId="0" applyFont="1" applyFill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13" borderId="19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1" fillId="34" borderId="24" xfId="0" applyFont="1" applyFill="1" applyBorder="1" applyAlignment="1">
      <alignment horizontal="center"/>
    </xf>
    <xf numFmtId="0" fontId="2" fillId="13" borderId="19" xfId="0" applyFont="1" applyFill="1" applyBorder="1" applyAlignment="1">
      <alignment horizontal="right"/>
    </xf>
    <xf numFmtId="0" fontId="2" fillId="13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19" borderId="15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19" borderId="19" xfId="0" applyFont="1" applyFill="1" applyBorder="1" applyAlignment="1">
      <alignment horizontal="center"/>
    </xf>
    <xf numFmtId="0" fontId="2" fillId="13" borderId="15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2" fillId="13" borderId="18" xfId="0" applyFont="1" applyFill="1" applyBorder="1" applyAlignment="1">
      <alignment horizontal="center"/>
    </xf>
    <xf numFmtId="0" fontId="3" fillId="35" borderId="27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2" fillId="19" borderId="11" xfId="0" applyFont="1" applyFill="1" applyBorder="1" applyAlignment="1">
      <alignment horizontal="center"/>
    </xf>
    <xf numFmtId="0" fontId="1" fillId="36" borderId="27" xfId="0" applyFont="1" applyFill="1" applyBorder="1" applyAlignment="1">
      <alignment horizontal="center"/>
    </xf>
    <xf numFmtId="0" fontId="8" fillId="36" borderId="11" xfId="0" applyFont="1" applyFill="1" applyBorder="1" applyAlignment="1">
      <alignment horizontal="center"/>
    </xf>
    <xf numFmtId="0" fontId="8" fillId="36" borderId="18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19" borderId="28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177" fontId="2" fillId="0" borderId="0" xfId="0" applyNumberFormat="1" applyFont="1" applyAlignment="1">
      <alignment horizontal="center"/>
    </xf>
    <xf numFmtId="0" fontId="8" fillId="0" borderId="29" xfId="0" applyFont="1" applyBorder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20" xfId="0" applyFont="1" applyFill="1" applyBorder="1" applyAlignment="1">
      <alignment/>
    </xf>
    <xf numFmtId="0" fontId="8" fillId="33" borderId="13" xfId="0" applyFont="1" applyFill="1" applyBorder="1" applyAlignment="1">
      <alignment horizontal="left"/>
    </xf>
    <xf numFmtId="0" fontId="2" fillId="13" borderId="19" xfId="0" applyFont="1" applyFill="1" applyBorder="1" applyAlignment="1">
      <alignment horizontal="left"/>
    </xf>
    <xf numFmtId="0" fontId="2" fillId="13" borderId="19" xfId="0" applyFont="1" applyFill="1" applyBorder="1" applyAlignment="1">
      <alignment/>
    </xf>
    <xf numFmtId="0" fontId="2" fillId="13" borderId="24" xfId="0" applyFont="1" applyFill="1" applyBorder="1" applyAlignment="1">
      <alignment horizontal="left"/>
    </xf>
    <xf numFmtId="0" fontId="3" fillId="36" borderId="19" xfId="0" applyFont="1" applyFill="1" applyBorder="1" applyAlignment="1">
      <alignment horizontal="center"/>
    </xf>
    <xf numFmtId="0" fontId="2" fillId="19" borderId="24" xfId="0" applyFont="1" applyFill="1" applyBorder="1" applyAlignment="1">
      <alignment horizontal="left"/>
    </xf>
    <xf numFmtId="0" fontId="1" fillId="36" borderId="19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19" borderId="13" xfId="0" applyFont="1" applyFill="1" applyBorder="1" applyAlignment="1">
      <alignment horizontal="center"/>
    </xf>
    <xf numFmtId="0" fontId="2" fillId="19" borderId="23" xfId="0" applyFont="1" applyFill="1" applyBorder="1" applyAlignment="1">
      <alignment horizontal="center"/>
    </xf>
    <xf numFmtId="0" fontId="8" fillId="13" borderId="19" xfId="0" applyFont="1" applyFill="1" applyBorder="1" applyAlignment="1">
      <alignment horizontal="center"/>
    </xf>
    <xf numFmtId="0" fontId="3" fillId="37" borderId="19" xfId="0" applyFont="1" applyFill="1" applyBorder="1" applyAlignment="1">
      <alignment horizontal="center"/>
    </xf>
    <xf numFmtId="0" fontId="2" fillId="13" borderId="21" xfId="0" applyFont="1" applyFill="1" applyBorder="1" applyAlignment="1">
      <alignment horizontal="left"/>
    </xf>
    <xf numFmtId="0" fontId="1" fillId="37" borderId="19" xfId="0" applyFont="1" applyFill="1" applyBorder="1" applyAlignment="1">
      <alignment horizontal="center"/>
    </xf>
    <xf numFmtId="0" fontId="2" fillId="13" borderId="18" xfId="0" applyFont="1" applyFill="1" applyBorder="1" applyAlignment="1">
      <alignment horizontal="left"/>
    </xf>
    <xf numFmtId="0" fontId="2" fillId="13" borderId="13" xfId="0" applyFont="1" applyFill="1" applyBorder="1" applyAlignment="1">
      <alignment horizontal="center"/>
    </xf>
    <xf numFmtId="0" fontId="0" fillId="33" borderId="30" xfId="0" applyFill="1" applyBorder="1" applyAlignment="1">
      <alignment/>
    </xf>
    <xf numFmtId="0" fontId="0" fillId="33" borderId="0" xfId="0" applyFill="1" applyBorder="1" applyAlignment="1">
      <alignment/>
    </xf>
    <xf numFmtId="0" fontId="2" fillId="13" borderId="11" xfId="0" applyFont="1" applyFill="1" applyBorder="1" applyAlignment="1">
      <alignment horizontal="left"/>
    </xf>
    <xf numFmtId="0" fontId="1" fillId="36" borderId="24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8" fillId="33" borderId="32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13" borderId="28" xfId="0" applyFont="1" applyFill="1" applyBorder="1" applyAlignment="1">
      <alignment horizontal="center"/>
    </xf>
    <xf numFmtId="0" fontId="8" fillId="0" borderId="29" xfId="0" applyFont="1" applyBorder="1" applyAlignment="1">
      <alignment horizontal="left"/>
    </xf>
    <xf numFmtId="171" fontId="3" fillId="0" borderId="38" xfId="42" applyFont="1" applyBorder="1" applyAlignment="1">
      <alignment horizontal="left"/>
    </xf>
    <xf numFmtId="0" fontId="3" fillId="0" borderId="11" xfId="0" applyFont="1" applyBorder="1" applyAlignment="1">
      <alignment/>
    </xf>
    <xf numFmtId="171" fontId="3" fillId="13" borderId="37" xfId="42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0" borderId="29" xfId="0" applyFont="1" applyBorder="1" applyAlignment="1">
      <alignment/>
    </xf>
    <xf numFmtId="0" fontId="2" fillId="33" borderId="39" xfId="0" applyFont="1" applyFill="1" applyBorder="1" applyAlignment="1">
      <alignment horizontal="left"/>
    </xf>
    <xf numFmtId="0" fontId="3" fillId="36" borderId="11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2" fillId="0" borderId="39" xfId="0" applyFont="1" applyBorder="1" applyAlignment="1">
      <alignment horizontal="left"/>
    </xf>
    <xf numFmtId="0" fontId="2" fillId="0" borderId="20" xfId="0" applyFont="1" applyBorder="1" applyAlignment="1">
      <alignment/>
    </xf>
    <xf numFmtId="0" fontId="8" fillId="33" borderId="29" xfId="0" applyFont="1" applyFill="1" applyBorder="1" applyAlignment="1">
      <alignment/>
    </xf>
    <xf numFmtId="0" fontId="8" fillId="33" borderId="21" xfId="0" applyFont="1" applyFill="1" applyBorder="1" applyAlignment="1">
      <alignment/>
    </xf>
    <xf numFmtId="0" fontId="2" fillId="33" borderId="20" xfId="0" applyFont="1" applyFill="1" applyBorder="1" applyAlignment="1">
      <alignment horizontal="left"/>
    </xf>
    <xf numFmtId="0" fontId="2" fillId="33" borderId="29" xfId="0" applyFont="1" applyFill="1" applyBorder="1" applyAlignment="1">
      <alignment horizontal="left"/>
    </xf>
    <xf numFmtId="171" fontId="3" fillId="13" borderId="40" xfId="42" applyFont="1" applyFill="1" applyBorder="1" applyAlignment="1">
      <alignment horizontal="left"/>
    </xf>
    <xf numFmtId="4" fontId="3" fillId="13" borderId="40" xfId="42" applyNumberFormat="1" applyFont="1" applyFill="1" applyBorder="1" applyAlignment="1">
      <alignment horizontal="left"/>
    </xf>
    <xf numFmtId="4" fontId="3" fillId="0" borderId="41" xfId="42" applyNumberFormat="1" applyFont="1" applyBorder="1" applyAlignment="1">
      <alignment horizontal="left"/>
    </xf>
    <xf numFmtId="171" fontId="3" fillId="0" borderId="36" xfId="42" applyFont="1" applyBorder="1" applyAlignment="1">
      <alignment horizontal="left"/>
    </xf>
    <xf numFmtId="4" fontId="3" fillId="0" borderId="36" xfId="42" applyNumberFormat="1" applyFont="1" applyBorder="1" applyAlignment="1">
      <alignment horizontal="left"/>
    </xf>
    <xf numFmtId="4" fontId="3" fillId="0" borderId="38" xfId="42" applyNumberFormat="1" applyFont="1" applyBorder="1" applyAlignment="1">
      <alignment horizontal="left"/>
    </xf>
    <xf numFmtId="171" fontId="3" fillId="0" borderId="37" xfId="42" applyFont="1" applyBorder="1" applyAlignment="1">
      <alignment horizontal="left"/>
    </xf>
    <xf numFmtId="4" fontId="3" fillId="0" borderId="37" xfId="42" applyNumberFormat="1" applyFont="1" applyBorder="1" applyAlignment="1">
      <alignment horizontal="left"/>
    </xf>
    <xf numFmtId="171" fontId="3" fillId="33" borderId="30" xfId="42" applyFont="1" applyFill="1" applyBorder="1" applyAlignment="1">
      <alignment horizontal="left"/>
    </xf>
    <xf numFmtId="171" fontId="3" fillId="0" borderId="30" xfId="42" applyFont="1" applyBorder="1" applyAlignment="1">
      <alignment horizontal="left"/>
    </xf>
    <xf numFmtId="171" fontId="3" fillId="36" borderId="40" xfId="42" applyFont="1" applyFill="1" applyBorder="1" applyAlignment="1">
      <alignment horizontal="left"/>
    </xf>
    <xf numFmtId="171" fontId="3" fillId="33" borderId="42" xfId="42" applyFont="1" applyFill="1" applyBorder="1" applyAlignment="1">
      <alignment horizontal="left"/>
    </xf>
    <xf numFmtId="171" fontId="3" fillId="33" borderId="40" xfId="42" applyFont="1" applyFill="1" applyBorder="1" applyAlignment="1">
      <alignment horizontal="left"/>
    </xf>
    <xf numFmtId="171" fontId="3" fillId="33" borderId="38" xfId="42" applyFont="1" applyFill="1" applyBorder="1" applyAlignment="1">
      <alignment horizontal="left"/>
    </xf>
    <xf numFmtId="171" fontId="3" fillId="33" borderId="37" xfId="42" applyFont="1" applyFill="1" applyBorder="1" applyAlignment="1">
      <alignment horizontal="left"/>
    </xf>
    <xf numFmtId="171" fontId="3" fillId="0" borderId="40" xfId="42" applyFont="1" applyBorder="1" applyAlignment="1">
      <alignment horizontal="left"/>
    </xf>
    <xf numFmtId="171" fontId="6" fillId="0" borderId="38" xfId="42" applyFont="1" applyBorder="1" applyAlignment="1">
      <alignment horizontal="left"/>
    </xf>
    <xf numFmtId="171" fontId="6" fillId="0" borderId="30" xfId="42" applyFont="1" applyBorder="1" applyAlignment="1">
      <alignment horizontal="left"/>
    </xf>
    <xf numFmtId="4" fontId="3" fillId="36" borderId="40" xfId="42" applyNumberFormat="1" applyFont="1" applyFill="1" applyBorder="1" applyAlignment="1">
      <alignment horizontal="left"/>
    </xf>
    <xf numFmtId="4" fontId="3" fillId="33" borderId="40" xfId="42" applyNumberFormat="1" applyFont="1" applyFill="1" applyBorder="1" applyAlignment="1">
      <alignment horizontal="left"/>
    </xf>
    <xf numFmtId="4" fontId="6" fillId="0" borderId="38" xfId="42" applyNumberFormat="1" applyFont="1" applyBorder="1" applyAlignment="1">
      <alignment horizontal="left"/>
    </xf>
    <xf numFmtId="171" fontId="3" fillId="33" borderId="36" xfId="42" applyFont="1" applyFill="1" applyBorder="1" applyAlignment="1">
      <alignment horizontal="left"/>
    </xf>
    <xf numFmtId="4" fontId="3" fillId="33" borderId="36" xfId="42" applyNumberFormat="1" applyFont="1" applyFill="1" applyBorder="1" applyAlignment="1">
      <alignment horizontal="left"/>
    </xf>
    <xf numFmtId="4" fontId="6" fillId="0" borderId="30" xfId="42" applyNumberFormat="1" applyFont="1" applyBorder="1" applyAlignment="1">
      <alignment horizontal="left"/>
    </xf>
    <xf numFmtId="4" fontId="3" fillId="33" borderId="30" xfId="42" applyNumberFormat="1" applyFont="1" applyFill="1" applyBorder="1" applyAlignment="1">
      <alignment horizontal="left"/>
    </xf>
    <xf numFmtId="4" fontId="6" fillId="33" borderId="30" xfId="42" applyNumberFormat="1" applyFont="1" applyFill="1" applyBorder="1" applyAlignment="1">
      <alignment horizontal="left"/>
    </xf>
    <xf numFmtId="171" fontId="6" fillId="0" borderId="37" xfId="42" applyFont="1" applyBorder="1" applyAlignment="1">
      <alignment horizontal="left"/>
    </xf>
    <xf numFmtId="4" fontId="3" fillId="33" borderId="0" xfId="42" applyNumberFormat="1" applyFont="1" applyFill="1" applyBorder="1" applyAlignment="1">
      <alignment horizontal="left"/>
    </xf>
    <xf numFmtId="4" fontId="3" fillId="33" borderId="38" xfId="42" applyNumberFormat="1" applyFont="1" applyFill="1" applyBorder="1" applyAlignment="1">
      <alignment horizontal="left"/>
    </xf>
    <xf numFmtId="4" fontId="3" fillId="33" borderId="43" xfId="42" applyNumberFormat="1" applyFont="1" applyFill="1" applyBorder="1" applyAlignment="1">
      <alignment horizontal="left"/>
    </xf>
    <xf numFmtId="4" fontId="3" fillId="33" borderId="44" xfId="42" applyNumberFormat="1" applyFont="1" applyFill="1" applyBorder="1" applyAlignment="1">
      <alignment horizontal="left"/>
    </xf>
    <xf numFmtId="171" fontId="6" fillId="33" borderId="30" xfId="42" applyFont="1" applyFill="1" applyBorder="1" applyAlignment="1">
      <alignment horizontal="left"/>
    </xf>
    <xf numFmtId="171" fontId="3" fillId="34" borderId="40" xfId="42" applyFont="1" applyFill="1" applyBorder="1" applyAlignment="1">
      <alignment horizontal="left"/>
    </xf>
    <xf numFmtId="4" fontId="3" fillId="34" borderId="40" xfId="42" applyNumberFormat="1" applyFont="1" applyFill="1" applyBorder="1" applyAlignment="1">
      <alignment horizontal="left"/>
    </xf>
    <xf numFmtId="4" fontId="3" fillId="0" borderId="38" xfId="42" applyNumberFormat="1" applyFont="1" applyFill="1" applyBorder="1" applyAlignment="1">
      <alignment horizontal="left"/>
    </xf>
    <xf numFmtId="4" fontId="3" fillId="0" borderId="30" xfId="42" applyNumberFormat="1" applyFont="1" applyFill="1" applyBorder="1" applyAlignment="1">
      <alignment horizontal="left"/>
    </xf>
    <xf numFmtId="171" fontId="3" fillId="0" borderId="36" xfId="42" applyFont="1" applyFill="1" applyBorder="1" applyAlignment="1">
      <alignment horizontal="left"/>
    </xf>
    <xf numFmtId="4" fontId="3" fillId="0" borderId="36" xfId="42" applyNumberFormat="1" applyFont="1" applyFill="1" applyBorder="1" applyAlignment="1">
      <alignment horizontal="left"/>
    </xf>
    <xf numFmtId="4" fontId="3" fillId="33" borderId="37" xfId="42" applyNumberFormat="1" applyFont="1" applyFill="1" applyBorder="1" applyAlignment="1">
      <alignment horizontal="left"/>
    </xf>
    <xf numFmtId="4" fontId="3" fillId="0" borderId="30" xfId="42" applyNumberFormat="1" applyFont="1" applyBorder="1" applyAlignment="1">
      <alignment horizontal="left"/>
    </xf>
    <xf numFmtId="4" fontId="6" fillId="33" borderId="36" xfId="42" applyNumberFormat="1" applyFont="1" applyFill="1" applyBorder="1" applyAlignment="1">
      <alignment horizontal="left"/>
    </xf>
    <xf numFmtId="4" fontId="6" fillId="0" borderId="36" xfId="42" applyNumberFormat="1" applyFont="1" applyBorder="1" applyAlignment="1">
      <alignment horizontal="left"/>
    </xf>
    <xf numFmtId="4" fontId="3" fillId="0" borderId="40" xfId="42" applyNumberFormat="1" applyFont="1" applyBorder="1" applyAlignment="1">
      <alignment horizontal="left"/>
    </xf>
    <xf numFmtId="171" fontId="6" fillId="0" borderId="36" xfId="42" applyFont="1" applyBorder="1" applyAlignment="1">
      <alignment horizontal="left"/>
    </xf>
    <xf numFmtId="171" fontId="6" fillId="0" borderId="40" xfId="42" applyFont="1" applyBorder="1" applyAlignment="1">
      <alignment horizontal="left"/>
    </xf>
    <xf numFmtId="171" fontId="3" fillId="35" borderId="40" xfId="42" applyFont="1" applyFill="1" applyBorder="1" applyAlignment="1">
      <alignment horizontal="left"/>
    </xf>
    <xf numFmtId="171" fontId="3" fillId="37" borderId="40" xfId="42" applyFont="1" applyFill="1" applyBorder="1" applyAlignment="1">
      <alignment horizontal="left"/>
    </xf>
    <xf numFmtId="171" fontId="6" fillId="33" borderId="40" xfId="42" applyFont="1" applyFill="1" applyBorder="1" applyAlignment="1">
      <alignment horizontal="left"/>
    </xf>
    <xf numFmtId="4" fontId="3" fillId="0" borderId="45" xfId="42" applyNumberFormat="1" applyFont="1" applyBorder="1" applyAlignment="1">
      <alignment horizontal="left"/>
    </xf>
    <xf numFmtId="4" fontId="6" fillId="0" borderId="30" xfId="0" applyNumberFormat="1" applyFont="1" applyBorder="1" applyAlignment="1">
      <alignment horizontal="left"/>
    </xf>
    <xf numFmtId="4" fontId="3" fillId="33" borderId="42" xfId="42" applyNumberFormat="1" applyFont="1" applyFill="1" applyBorder="1" applyAlignment="1">
      <alignment horizontal="left"/>
    </xf>
    <xf numFmtId="4" fontId="6" fillId="0" borderId="38" xfId="0" applyNumberFormat="1" applyFont="1" applyBorder="1" applyAlignment="1">
      <alignment horizontal="left"/>
    </xf>
    <xf numFmtId="4" fontId="3" fillId="0" borderId="0" xfId="42" applyNumberFormat="1" applyFont="1" applyBorder="1" applyAlignment="1">
      <alignment horizontal="left"/>
    </xf>
    <xf numFmtId="4" fontId="6" fillId="0" borderId="36" xfId="0" applyNumberFormat="1" applyFont="1" applyBorder="1" applyAlignment="1">
      <alignment horizontal="left"/>
    </xf>
    <xf numFmtId="4" fontId="6" fillId="0" borderId="37" xfId="42" applyNumberFormat="1" applyFont="1" applyBorder="1" applyAlignment="1">
      <alignment horizontal="left"/>
    </xf>
    <xf numFmtId="4" fontId="6" fillId="0" borderId="46" xfId="42" applyNumberFormat="1" applyFont="1" applyBorder="1" applyAlignment="1">
      <alignment horizontal="left"/>
    </xf>
    <xf numFmtId="4" fontId="6" fillId="0" borderId="0" xfId="42" applyNumberFormat="1" applyFont="1" applyBorder="1" applyAlignment="1">
      <alignment horizontal="left"/>
    </xf>
    <xf numFmtId="4" fontId="6" fillId="0" borderId="30" xfId="42" applyNumberFormat="1" applyFont="1" applyFill="1" applyBorder="1" applyAlignment="1">
      <alignment horizontal="left"/>
    </xf>
    <xf numFmtId="4" fontId="6" fillId="33" borderId="38" xfId="42" applyNumberFormat="1" applyFont="1" applyFill="1" applyBorder="1" applyAlignment="1">
      <alignment horizontal="left"/>
    </xf>
    <xf numFmtId="4" fontId="3" fillId="35" borderId="40" xfId="42" applyNumberFormat="1" applyFont="1" applyFill="1" applyBorder="1" applyAlignment="1">
      <alignment horizontal="left"/>
    </xf>
    <xf numFmtId="4" fontId="3" fillId="37" borderId="40" xfId="42" applyNumberFormat="1" applyFont="1" applyFill="1" applyBorder="1" applyAlignment="1">
      <alignment horizontal="left"/>
    </xf>
    <xf numFmtId="4" fontId="6" fillId="33" borderId="40" xfId="42" applyNumberFormat="1" applyFont="1" applyFill="1" applyBorder="1" applyAlignment="1">
      <alignment horizontal="left"/>
    </xf>
    <xf numFmtId="4" fontId="6" fillId="0" borderId="36" xfId="42" applyNumberFormat="1" applyFont="1" applyFill="1" applyBorder="1" applyAlignment="1">
      <alignment horizontal="left"/>
    </xf>
    <xf numFmtId="4" fontId="6" fillId="0" borderId="47" xfId="42" applyNumberFormat="1" applyFont="1" applyBorder="1" applyAlignment="1">
      <alignment horizontal="left"/>
    </xf>
    <xf numFmtId="171" fontId="10" fillId="34" borderId="41" xfId="42" applyFont="1" applyFill="1" applyBorder="1" applyAlignment="1">
      <alignment horizontal="left"/>
    </xf>
    <xf numFmtId="4" fontId="3" fillId="36" borderId="17" xfId="42" applyNumberFormat="1" applyFont="1" applyFill="1" applyBorder="1" applyAlignment="1">
      <alignment horizontal="left"/>
    </xf>
    <xf numFmtId="4" fontId="3" fillId="33" borderId="17" xfId="42" applyNumberFormat="1" applyFont="1" applyFill="1" applyBorder="1" applyAlignment="1">
      <alignment horizontal="left"/>
    </xf>
    <xf numFmtId="0" fontId="8" fillId="33" borderId="39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" fontId="3" fillId="0" borderId="48" xfId="42" applyNumberFormat="1" applyFont="1" applyFill="1" applyBorder="1" applyAlignment="1">
      <alignment horizontal="left"/>
    </xf>
    <xf numFmtId="4" fontId="3" fillId="34" borderId="17" xfId="42" applyNumberFormat="1" applyFont="1" applyFill="1" applyBorder="1" applyAlignment="1">
      <alignment horizontal="left"/>
    </xf>
    <xf numFmtId="0" fontId="2" fillId="0" borderId="36" xfId="0" applyFont="1" applyBorder="1" applyAlignment="1">
      <alignment horizontal="center"/>
    </xf>
    <xf numFmtId="171" fontId="3" fillId="33" borderId="0" xfId="42" applyFont="1" applyFill="1" applyBorder="1" applyAlignment="1">
      <alignment horizontal="left"/>
    </xf>
    <xf numFmtId="0" fontId="2" fillId="0" borderId="30" xfId="0" applyFont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left"/>
    </xf>
    <xf numFmtId="0" fontId="8" fillId="13" borderId="11" xfId="0" applyFont="1" applyFill="1" applyBorder="1" applyAlignment="1">
      <alignment horizontal="center"/>
    </xf>
    <xf numFmtId="4" fontId="3" fillId="0" borderId="40" xfId="0" applyNumberFormat="1" applyFont="1" applyBorder="1" applyAlignment="1">
      <alignment horizontal="left"/>
    </xf>
    <xf numFmtId="4" fontId="3" fillId="0" borderId="30" xfId="0" applyNumberFormat="1" applyFont="1" applyBorder="1" applyAlignment="1">
      <alignment horizontal="left"/>
    </xf>
    <xf numFmtId="0" fontId="8" fillId="33" borderId="38" xfId="0" applyFont="1" applyFill="1" applyBorder="1" applyAlignment="1">
      <alignment horizontal="center"/>
    </xf>
    <xf numFmtId="0" fontId="8" fillId="33" borderId="36" xfId="0" applyFont="1" applyFill="1" applyBorder="1" applyAlignment="1">
      <alignment horizontal="center"/>
    </xf>
    <xf numFmtId="0" fontId="2" fillId="19" borderId="27" xfId="0" applyFont="1" applyFill="1" applyBorder="1" applyAlignment="1">
      <alignment horizontal="left"/>
    </xf>
    <xf numFmtId="0" fontId="2" fillId="19" borderId="30" xfId="0" applyFont="1" applyFill="1" applyBorder="1" applyAlignment="1">
      <alignment horizontal="center"/>
    </xf>
    <xf numFmtId="0" fontId="2" fillId="13" borderId="11" xfId="0" applyFont="1" applyFill="1" applyBorder="1" applyAlignment="1">
      <alignment/>
    </xf>
    <xf numFmtId="4" fontId="3" fillId="36" borderId="51" xfId="42" applyNumberFormat="1" applyFont="1" applyFill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0" fontId="1" fillId="13" borderId="52" xfId="0" applyFont="1" applyFill="1" applyBorder="1" applyAlignment="1">
      <alignment horizontal="left"/>
    </xf>
    <xf numFmtId="0" fontId="3" fillId="33" borderId="35" xfId="0" applyFont="1" applyFill="1" applyBorder="1" applyAlignment="1">
      <alignment horizontal="center"/>
    </xf>
    <xf numFmtId="4" fontId="3" fillId="0" borderId="36" xfId="0" applyNumberFormat="1" applyFont="1" applyBorder="1" applyAlignment="1">
      <alignment horizontal="left"/>
    </xf>
    <xf numFmtId="0" fontId="2" fillId="35" borderId="15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8" fillId="33" borderId="39" xfId="0" applyFont="1" applyFill="1" applyBorder="1" applyAlignment="1">
      <alignment/>
    </xf>
    <xf numFmtId="49" fontId="5" fillId="33" borderId="0" xfId="0" applyNumberFormat="1" applyFont="1" applyFill="1" applyAlignment="1">
      <alignment horizontal="left"/>
    </xf>
    <xf numFmtId="0" fontId="2" fillId="13" borderId="22" xfId="0" applyFont="1" applyFill="1" applyBorder="1" applyAlignment="1">
      <alignment horizontal="center"/>
    </xf>
    <xf numFmtId="0" fontId="2" fillId="13" borderId="27" xfId="0" applyFont="1" applyFill="1" applyBorder="1" applyAlignment="1">
      <alignment horizontal="left"/>
    </xf>
    <xf numFmtId="0" fontId="8" fillId="33" borderId="2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171" fontId="3" fillId="33" borderId="17" xfId="42" applyFont="1" applyFill="1" applyBorder="1" applyAlignment="1">
      <alignment horizontal="left"/>
    </xf>
    <xf numFmtId="4" fontId="3" fillId="0" borderId="30" xfId="42" applyNumberFormat="1" applyFont="1" applyBorder="1" applyAlignment="1">
      <alignment horizontal="center"/>
    </xf>
    <xf numFmtId="4" fontId="3" fillId="0" borderId="36" xfId="42" applyNumberFormat="1" applyFont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4" fontId="3" fillId="35" borderId="40" xfId="0" applyNumberFormat="1" applyFont="1" applyFill="1" applyBorder="1" applyAlignment="1">
      <alignment horizontal="left"/>
    </xf>
    <xf numFmtId="4" fontId="3" fillId="35" borderId="30" xfId="0" applyNumberFormat="1" applyFont="1" applyFill="1" applyBorder="1" applyAlignment="1">
      <alignment horizontal="left"/>
    </xf>
    <xf numFmtId="0" fontId="2" fillId="13" borderId="23" xfId="0" applyFont="1" applyFill="1" applyBorder="1" applyAlignment="1">
      <alignment horizontal="center"/>
    </xf>
    <xf numFmtId="4" fontId="3" fillId="0" borderId="37" xfId="42" applyNumberFormat="1" applyFont="1" applyFill="1" applyBorder="1" applyAlignment="1">
      <alignment horizontal="left"/>
    </xf>
    <xf numFmtId="171" fontId="3" fillId="0" borderId="37" xfId="42" applyFont="1" applyFill="1" applyBorder="1" applyAlignment="1">
      <alignment horizontal="left"/>
    </xf>
    <xf numFmtId="171" fontId="3" fillId="0" borderId="30" xfId="42" applyFont="1" applyFill="1" applyBorder="1" applyAlignment="1">
      <alignment horizontal="left"/>
    </xf>
    <xf numFmtId="171" fontId="6" fillId="0" borderId="21" xfId="42" applyFont="1" applyBorder="1" applyAlignment="1">
      <alignment horizontal="left"/>
    </xf>
    <xf numFmtId="4" fontId="3" fillId="33" borderId="45" xfId="42" applyNumberFormat="1" applyFont="1" applyFill="1" applyBorder="1" applyAlignment="1">
      <alignment horizontal="left"/>
    </xf>
    <xf numFmtId="4" fontId="3" fillId="13" borderId="27" xfId="42" applyNumberFormat="1" applyFont="1" applyFill="1" applyBorder="1" applyAlignment="1">
      <alignment horizontal="left"/>
    </xf>
    <xf numFmtId="4" fontId="3" fillId="36" borderId="27" xfId="42" applyNumberFormat="1" applyFont="1" applyFill="1" applyBorder="1" applyAlignment="1">
      <alignment horizontal="left"/>
    </xf>
    <xf numFmtId="4" fontId="3" fillId="33" borderId="25" xfId="42" applyNumberFormat="1" applyFont="1" applyFill="1" applyBorder="1" applyAlignment="1">
      <alignment horizontal="left"/>
    </xf>
    <xf numFmtId="4" fontId="3" fillId="33" borderId="27" xfId="42" applyNumberFormat="1" applyFont="1" applyFill="1" applyBorder="1" applyAlignment="1">
      <alignment horizontal="left"/>
    </xf>
    <xf numFmtId="4" fontId="3" fillId="0" borderId="27" xfId="42" applyNumberFormat="1" applyFont="1" applyBorder="1" applyAlignment="1">
      <alignment horizontal="left"/>
    </xf>
    <xf numFmtId="4" fontId="3" fillId="0" borderId="50" xfId="42" applyNumberFormat="1" applyFont="1" applyBorder="1" applyAlignment="1">
      <alignment horizontal="left"/>
    </xf>
    <xf numFmtId="4" fontId="3" fillId="33" borderId="26" xfId="42" applyNumberFormat="1" applyFont="1" applyFill="1" applyBorder="1" applyAlignment="1">
      <alignment horizontal="left"/>
    </xf>
    <xf numFmtId="4" fontId="3" fillId="33" borderId="50" xfId="42" applyNumberFormat="1" applyFont="1" applyFill="1" applyBorder="1" applyAlignment="1">
      <alignment horizontal="left"/>
    </xf>
    <xf numFmtId="4" fontId="3" fillId="33" borderId="53" xfId="42" applyNumberFormat="1" applyFont="1" applyFill="1" applyBorder="1" applyAlignment="1">
      <alignment horizontal="left"/>
    </xf>
    <xf numFmtId="4" fontId="3" fillId="33" borderId="49" xfId="42" applyNumberFormat="1" applyFont="1" applyFill="1" applyBorder="1" applyAlignment="1">
      <alignment horizontal="left"/>
    </xf>
    <xf numFmtId="4" fontId="3" fillId="0" borderId="53" xfId="42" applyNumberFormat="1" applyFont="1" applyFill="1" applyBorder="1" applyAlignment="1">
      <alignment horizontal="left"/>
    </xf>
    <xf numFmtId="4" fontId="3" fillId="34" borderId="27" xfId="42" applyNumberFormat="1" applyFont="1" applyFill="1" applyBorder="1" applyAlignment="1">
      <alignment horizontal="left"/>
    </xf>
    <xf numFmtId="4" fontId="3" fillId="0" borderId="50" xfId="42" applyNumberFormat="1" applyFont="1" applyFill="1" applyBorder="1" applyAlignment="1">
      <alignment horizontal="left"/>
    </xf>
    <xf numFmtId="4" fontId="6" fillId="33" borderId="50" xfId="42" applyNumberFormat="1" applyFont="1" applyFill="1" applyBorder="1" applyAlignment="1">
      <alignment horizontal="left"/>
    </xf>
    <xf numFmtId="171" fontId="3" fillId="0" borderId="50" xfId="42" applyFont="1" applyBorder="1" applyAlignment="1">
      <alignment horizontal="left"/>
    </xf>
    <xf numFmtId="4" fontId="3" fillId="35" borderId="27" xfId="42" applyNumberFormat="1" applyFont="1" applyFill="1" applyBorder="1" applyAlignment="1">
      <alignment horizontal="left"/>
    </xf>
    <xf numFmtId="171" fontId="3" fillId="33" borderId="50" xfId="42" applyFont="1" applyFill="1" applyBorder="1" applyAlignment="1">
      <alignment horizontal="left"/>
    </xf>
    <xf numFmtId="171" fontId="3" fillId="33" borderId="53" xfId="42" applyFont="1" applyFill="1" applyBorder="1" applyAlignment="1">
      <alignment horizontal="left"/>
    </xf>
    <xf numFmtId="4" fontId="3" fillId="0" borderId="27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4" fontId="3" fillId="0" borderId="43" xfId="42" applyNumberFormat="1" applyFont="1" applyBorder="1" applyAlignment="1">
      <alignment horizontal="left"/>
    </xf>
    <xf numFmtId="4" fontId="3" fillId="0" borderId="53" xfId="42" applyNumberFormat="1" applyFont="1" applyBorder="1" applyAlignment="1">
      <alignment horizontal="center"/>
    </xf>
    <xf numFmtId="4" fontId="3" fillId="0" borderId="30" xfId="0" applyNumberFormat="1" applyFont="1" applyFill="1" applyBorder="1" applyAlignment="1">
      <alignment horizontal="left"/>
    </xf>
    <xf numFmtId="0" fontId="6" fillId="33" borderId="53" xfId="0" applyFont="1" applyFill="1" applyBorder="1" applyAlignment="1">
      <alignment/>
    </xf>
    <xf numFmtId="171" fontId="3" fillId="0" borderId="48" xfId="42" applyFont="1" applyFill="1" applyBorder="1" applyAlignment="1">
      <alignment horizontal="left"/>
    </xf>
    <xf numFmtId="171" fontId="3" fillId="36" borderId="17" xfId="42" applyFont="1" applyFill="1" applyBorder="1" applyAlignment="1">
      <alignment horizontal="left"/>
    </xf>
    <xf numFmtId="171" fontId="3" fillId="34" borderId="17" xfId="42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4" fontId="3" fillId="0" borderId="19" xfId="42" applyNumberFormat="1" applyFont="1" applyFill="1" applyBorder="1" applyAlignment="1">
      <alignment horizontal="left"/>
    </xf>
    <xf numFmtId="0" fontId="8" fillId="33" borderId="37" xfId="0" applyFont="1" applyFill="1" applyBorder="1" applyAlignment="1">
      <alignment horizontal="center"/>
    </xf>
    <xf numFmtId="4" fontId="3" fillId="36" borderId="19" xfId="42" applyNumberFormat="1" applyFont="1" applyFill="1" applyBorder="1" applyAlignment="1">
      <alignment horizontal="left"/>
    </xf>
    <xf numFmtId="0" fontId="4" fillId="13" borderId="13" xfId="0" applyFont="1" applyFill="1" applyBorder="1" applyAlignment="1">
      <alignment horizontal="center"/>
    </xf>
    <xf numFmtId="0" fontId="4" fillId="13" borderId="18" xfId="0" applyFont="1" applyFill="1" applyBorder="1" applyAlignment="1">
      <alignment horizontal="center"/>
    </xf>
    <xf numFmtId="171" fontId="6" fillId="33" borderId="36" xfId="42" applyFont="1" applyFill="1" applyBorder="1" applyAlignment="1">
      <alignment horizontal="left"/>
    </xf>
    <xf numFmtId="0" fontId="2" fillId="13" borderId="13" xfId="0" applyFont="1" applyFill="1" applyBorder="1" applyAlignment="1">
      <alignment horizontal="left"/>
    </xf>
    <xf numFmtId="4" fontId="3" fillId="33" borderId="13" xfId="42" applyNumberFormat="1" applyFont="1" applyFill="1" applyBorder="1" applyAlignment="1">
      <alignment horizontal="left"/>
    </xf>
    <xf numFmtId="4" fontId="3" fillId="0" borderId="19" xfId="42" applyNumberFormat="1" applyFont="1" applyBorder="1" applyAlignment="1">
      <alignment horizontal="left"/>
    </xf>
    <xf numFmtId="4" fontId="3" fillId="0" borderId="20" xfId="42" applyNumberFormat="1" applyFont="1" applyBorder="1" applyAlignment="1">
      <alignment horizontal="left"/>
    </xf>
    <xf numFmtId="0" fontId="1" fillId="37" borderId="18" xfId="0" applyFont="1" applyFill="1" applyBorder="1" applyAlignment="1">
      <alignment horizontal="center"/>
    </xf>
    <xf numFmtId="171" fontId="3" fillId="0" borderId="48" xfId="42" applyFont="1" applyBorder="1" applyAlignment="1">
      <alignment horizontal="left"/>
    </xf>
    <xf numFmtId="0" fontId="2" fillId="33" borderId="54" xfId="0" applyFont="1" applyFill="1" applyBorder="1" applyAlignment="1">
      <alignment horizontal="left"/>
    </xf>
    <xf numFmtId="4" fontId="3" fillId="33" borderId="50" xfId="42" applyNumberFormat="1" applyFont="1" applyFill="1" applyBorder="1" applyAlignment="1">
      <alignment horizontal="center"/>
    </xf>
    <xf numFmtId="4" fontId="3" fillId="13" borderId="19" xfId="42" applyNumberFormat="1" applyFont="1" applyFill="1" applyBorder="1" applyAlignment="1">
      <alignment horizontal="left"/>
    </xf>
    <xf numFmtId="4" fontId="3" fillId="0" borderId="33" xfId="42" applyNumberFormat="1" applyFont="1" applyBorder="1" applyAlignment="1">
      <alignment horizontal="left"/>
    </xf>
    <xf numFmtId="4" fontId="3" fillId="0" borderId="55" xfId="42" applyNumberFormat="1" applyFont="1" applyBorder="1" applyAlignment="1">
      <alignment horizontal="left"/>
    </xf>
    <xf numFmtId="4" fontId="3" fillId="0" borderId="18" xfId="42" applyNumberFormat="1" applyFont="1" applyBorder="1" applyAlignment="1">
      <alignment horizontal="left"/>
    </xf>
    <xf numFmtId="4" fontId="3" fillId="34" borderId="55" xfId="42" applyNumberFormat="1" applyFont="1" applyFill="1" applyBorder="1" applyAlignment="1">
      <alignment horizontal="left"/>
    </xf>
    <xf numFmtId="4" fontId="3" fillId="0" borderId="11" xfId="42" applyNumberFormat="1" applyFont="1" applyBorder="1" applyAlignment="1">
      <alignment horizontal="left"/>
    </xf>
    <xf numFmtId="4" fontId="3" fillId="0" borderId="56" xfId="42" applyNumberFormat="1" applyFont="1" applyBorder="1" applyAlignment="1">
      <alignment horizontal="left"/>
    </xf>
    <xf numFmtId="4" fontId="3" fillId="0" borderId="29" xfId="42" applyNumberFormat="1" applyFont="1" applyBorder="1" applyAlignment="1">
      <alignment horizontal="left"/>
    </xf>
    <xf numFmtId="4" fontId="3" fillId="33" borderId="18" xfId="42" applyNumberFormat="1" applyFont="1" applyFill="1" applyBorder="1" applyAlignment="1">
      <alignment horizontal="left"/>
    </xf>
    <xf numFmtId="4" fontId="3" fillId="33" borderId="19" xfId="42" applyNumberFormat="1" applyFont="1" applyFill="1" applyBorder="1" applyAlignment="1">
      <alignment horizontal="left"/>
    </xf>
    <xf numFmtId="4" fontId="3" fillId="0" borderId="44" xfId="42" applyNumberFormat="1" applyFont="1" applyBorder="1" applyAlignment="1">
      <alignment horizontal="left"/>
    </xf>
    <xf numFmtId="4" fontId="3" fillId="34" borderId="51" xfId="42" applyNumberFormat="1" applyFont="1" applyFill="1" applyBorder="1" applyAlignment="1">
      <alignment horizontal="left"/>
    </xf>
    <xf numFmtId="4" fontId="3" fillId="35" borderId="19" xfId="42" applyNumberFormat="1" applyFont="1" applyFill="1" applyBorder="1" applyAlignment="1">
      <alignment horizontal="left"/>
    </xf>
    <xf numFmtId="4" fontId="3" fillId="35" borderId="30" xfId="42" applyNumberFormat="1" applyFont="1" applyFill="1" applyBorder="1" applyAlignment="1">
      <alignment horizontal="left"/>
    </xf>
    <xf numFmtId="4" fontId="3" fillId="33" borderId="57" xfId="42" applyNumberFormat="1" applyFont="1" applyFill="1" applyBorder="1" applyAlignment="1">
      <alignment horizontal="left"/>
    </xf>
    <xf numFmtId="4" fontId="6" fillId="0" borderId="39" xfId="42" applyNumberFormat="1" applyFont="1" applyBorder="1" applyAlignment="1">
      <alignment horizontal="left"/>
    </xf>
    <xf numFmtId="4" fontId="3" fillId="33" borderId="30" xfId="42" applyNumberFormat="1" applyFont="1" applyFill="1" applyBorder="1" applyAlignment="1">
      <alignment horizontal="center"/>
    </xf>
    <xf numFmtId="171" fontId="10" fillId="34" borderId="40" xfId="42" applyFont="1" applyFill="1" applyBorder="1" applyAlignment="1">
      <alignment horizontal="left"/>
    </xf>
    <xf numFmtId="171" fontId="10" fillId="33" borderId="38" xfId="42" applyFont="1" applyFill="1" applyBorder="1" applyAlignment="1">
      <alignment horizontal="left"/>
    </xf>
    <xf numFmtId="171" fontId="10" fillId="33" borderId="30" xfId="42" applyFont="1" applyFill="1" applyBorder="1" applyAlignment="1">
      <alignment horizontal="left"/>
    </xf>
    <xf numFmtId="171" fontId="10" fillId="33" borderId="36" xfId="42" applyFont="1" applyFill="1" applyBorder="1" applyAlignment="1">
      <alignment horizontal="left"/>
    </xf>
    <xf numFmtId="171" fontId="10" fillId="36" borderId="40" xfId="42" applyFont="1" applyFill="1" applyBorder="1" applyAlignment="1">
      <alignment horizontal="left"/>
    </xf>
    <xf numFmtId="171" fontId="10" fillId="0" borderId="38" xfId="42" applyFont="1" applyBorder="1" applyAlignment="1">
      <alignment horizontal="left"/>
    </xf>
    <xf numFmtId="171" fontId="10" fillId="0" borderId="30" xfId="42" applyFont="1" applyBorder="1" applyAlignment="1">
      <alignment horizontal="left"/>
    </xf>
    <xf numFmtId="171" fontId="10" fillId="0" borderId="36" xfId="42" applyFont="1" applyBorder="1" applyAlignment="1">
      <alignment horizontal="left"/>
    </xf>
    <xf numFmtId="171" fontId="10" fillId="0" borderId="40" xfId="42" applyFont="1" applyBorder="1" applyAlignment="1">
      <alignment horizontal="left"/>
    </xf>
    <xf numFmtId="171" fontId="10" fillId="0" borderId="30" xfId="42" applyFont="1" applyFill="1" applyBorder="1" applyAlignment="1">
      <alignment horizontal="left"/>
    </xf>
    <xf numFmtId="171" fontId="10" fillId="33" borderId="40" xfId="42" applyFont="1" applyFill="1" applyBorder="1" applyAlignment="1">
      <alignment horizontal="left"/>
    </xf>
    <xf numFmtId="171" fontId="11" fillId="33" borderId="30" xfId="42" applyFont="1" applyFill="1" applyBorder="1" applyAlignment="1">
      <alignment horizontal="left"/>
    </xf>
    <xf numFmtId="4" fontId="10" fillId="0" borderId="30" xfId="42" applyNumberFormat="1" applyFont="1" applyBorder="1" applyAlignment="1">
      <alignment horizontal="left"/>
    </xf>
    <xf numFmtId="4" fontId="10" fillId="0" borderId="36" xfId="42" applyNumberFormat="1" applyFont="1" applyBorder="1" applyAlignment="1">
      <alignment horizontal="left"/>
    </xf>
    <xf numFmtId="4" fontId="10" fillId="33" borderId="38" xfId="42" applyNumberFormat="1" applyFont="1" applyFill="1" applyBorder="1" applyAlignment="1">
      <alignment horizontal="left"/>
    </xf>
    <xf numFmtId="171" fontId="10" fillId="0" borderId="37" xfId="42" applyFont="1" applyFill="1" applyBorder="1" applyAlignment="1">
      <alignment horizontal="left"/>
    </xf>
    <xf numFmtId="171" fontId="10" fillId="35" borderId="40" xfId="42" applyFont="1" applyFill="1" applyBorder="1" applyAlignment="1">
      <alignment horizontal="left"/>
    </xf>
    <xf numFmtId="171" fontId="11" fillId="0" borderId="38" xfId="42" applyFont="1" applyBorder="1" applyAlignment="1">
      <alignment horizontal="left"/>
    </xf>
    <xf numFmtId="171" fontId="11" fillId="0" borderId="36" xfId="42" applyFont="1" applyBorder="1" applyAlignment="1">
      <alignment horizontal="left"/>
    </xf>
    <xf numFmtId="171" fontId="11" fillId="0" borderId="30" xfId="42" applyFont="1" applyBorder="1" applyAlignment="1">
      <alignment horizontal="left"/>
    </xf>
    <xf numFmtId="171" fontId="11" fillId="0" borderId="37" xfId="42" applyFont="1" applyBorder="1" applyAlignment="1">
      <alignment horizontal="left"/>
    </xf>
    <xf numFmtId="4" fontId="10" fillId="33" borderId="30" xfId="42" applyNumberFormat="1" applyFont="1" applyFill="1" applyBorder="1" applyAlignment="1">
      <alignment horizontal="left"/>
    </xf>
    <xf numFmtId="171" fontId="10" fillId="33" borderId="37" xfId="42" applyFont="1" applyFill="1" applyBorder="1" applyAlignment="1">
      <alignment horizontal="left"/>
    </xf>
    <xf numFmtId="171" fontId="10" fillId="0" borderId="37" xfId="42" applyFont="1" applyBorder="1" applyAlignment="1">
      <alignment horizontal="left"/>
    </xf>
    <xf numFmtId="171" fontId="10" fillId="36" borderId="17" xfId="42" applyFont="1" applyFill="1" applyBorder="1" applyAlignment="1">
      <alignment horizontal="left"/>
    </xf>
    <xf numFmtId="171" fontId="10" fillId="13" borderId="40" xfId="42" applyFont="1" applyFill="1" applyBorder="1" applyAlignment="1">
      <alignment horizontal="left"/>
    </xf>
    <xf numFmtId="4" fontId="10" fillId="0" borderId="38" xfId="42" applyNumberFormat="1" applyFont="1" applyBorder="1" applyAlignment="1">
      <alignment horizontal="left"/>
    </xf>
    <xf numFmtId="4" fontId="11" fillId="0" borderId="38" xfId="42" applyNumberFormat="1" applyFont="1" applyBorder="1" applyAlignment="1">
      <alignment horizontal="left"/>
    </xf>
    <xf numFmtId="4" fontId="11" fillId="0" borderId="30" xfId="42" applyNumberFormat="1" applyFont="1" applyBorder="1" applyAlignment="1">
      <alignment horizontal="left"/>
    </xf>
    <xf numFmtId="4" fontId="11" fillId="0" borderId="36" xfId="42" applyNumberFormat="1" applyFont="1" applyBorder="1" applyAlignment="1">
      <alignment horizontal="left"/>
    </xf>
    <xf numFmtId="4" fontId="10" fillId="0" borderId="38" xfId="42" applyNumberFormat="1" applyFont="1" applyFill="1" applyBorder="1" applyAlignment="1">
      <alignment horizontal="left"/>
    </xf>
    <xf numFmtId="4" fontId="10" fillId="0" borderId="30" xfId="42" applyNumberFormat="1" applyFont="1" applyFill="1" applyBorder="1" applyAlignment="1">
      <alignment horizontal="left"/>
    </xf>
    <xf numFmtId="171" fontId="10" fillId="0" borderId="48" xfId="42" applyFont="1" applyFill="1" applyBorder="1" applyAlignment="1">
      <alignment horizontal="left"/>
    </xf>
    <xf numFmtId="171" fontId="3" fillId="35" borderId="19" xfId="42" applyFont="1" applyFill="1" applyBorder="1" applyAlignment="1">
      <alignment horizontal="left"/>
    </xf>
    <xf numFmtId="171" fontId="3" fillId="33" borderId="24" xfId="42" applyFont="1" applyFill="1" applyBorder="1" applyAlignment="1">
      <alignment horizontal="left"/>
    </xf>
    <xf numFmtId="171" fontId="3" fillId="33" borderId="19" xfId="42" applyFont="1" applyFill="1" applyBorder="1" applyAlignment="1">
      <alignment horizontal="left"/>
    </xf>
    <xf numFmtId="171" fontId="3" fillId="33" borderId="18" xfId="42" applyFont="1" applyFill="1" applyBorder="1" applyAlignment="1">
      <alignment horizontal="left"/>
    </xf>
    <xf numFmtId="171" fontId="3" fillId="0" borderId="19" xfId="42" applyFont="1" applyBorder="1" applyAlignment="1">
      <alignment horizontal="left"/>
    </xf>
    <xf numFmtId="4" fontId="3" fillId="0" borderId="43" xfId="42" applyNumberFormat="1" applyFont="1" applyBorder="1" applyAlignment="1">
      <alignment horizontal="center"/>
    </xf>
    <xf numFmtId="4" fontId="6" fillId="0" borderId="30" xfId="42" applyNumberFormat="1" applyFont="1" applyBorder="1" applyAlignment="1">
      <alignment horizontal="center"/>
    </xf>
    <xf numFmtId="171" fontId="11" fillId="0" borderId="30" xfId="42" applyFont="1" applyBorder="1" applyAlignment="1">
      <alignment horizontal="center"/>
    </xf>
    <xf numFmtId="171" fontId="6" fillId="0" borderId="30" xfId="42" applyFont="1" applyBorder="1" applyAlignment="1">
      <alignment horizontal="center"/>
    </xf>
    <xf numFmtId="4" fontId="3" fillId="33" borderId="43" xfId="0" applyNumberFormat="1" applyFont="1" applyFill="1" applyBorder="1" applyAlignment="1">
      <alignment horizontal="left"/>
    </xf>
    <xf numFmtId="4" fontId="3" fillId="33" borderId="25" xfId="0" applyNumberFormat="1" applyFont="1" applyFill="1" applyBorder="1" applyAlignment="1">
      <alignment horizontal="left"/>
    </xf>
    <xf numFmtId="4" fontId="3" fillId="33" borderId="40" xfId="0" applyNumberFormat="1" applyFont="1" applyFill="1" applyBorder="1" applyAlignment="1">
      <alignment horizontal="left"/>
    </xf>
    <xf numFmtId="4" fontId="3" fillId="13" borderId="47" xfId="42" applyNumberFormat="1" applyFont="1" applyFill="1" applyBorder="1" applyAlignment="1">
      <alignment horizontal="left"/>
    </xf>
    <xf numFmtId="171" fontId="3" fillId="13" borderId="47" xfId="42" applyFont="1" applyFill="1" applyBorder="1" applyAlignment="1">
      <alignment horizontal="left"/>
    </xf>
    <xf numFmtId="4" fontId="3" fillId="13" borderId="58" xfId="42" applyNumberFormat="1" applyFont="1" applyFill="1" applyBorder="1" applyAlignment="1">
      <alignment horizontal="left"/>
    </xf>
    <xf numFmtId="171" fontId="3" fillId="0" borderId="53" xfId="42" applyFont="1" applyBorder="1" applyAlignment="1">
      <alignment horizontal="center"/>
    </xf>
    <xf numFmtId="171" fontId="6" fillId="33" borderId="39" xfId="42" applyFont="1" applyFill="1" applyBorder="1" applyAlignment="1">
      <alignment horizontal="left"/>
    </xf>
    <xf numFmtId="171" fontId="3" fillId="0" borderId="21" xfId="42" applyFont="1" applyFill="1" applyBorder="1" applyAlignment="1">
      <alignment horizontal="left"/>
    </xf>
    <xf numFmtId="0" fontId="8" fillId="33" borderId="29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2" fillId="13" borderId="18" xfId="0" applyFont="1" applyFill="1" applyBorder="1" applyAlignment="1">
      <alignment/>
    </xf>
    <xf numFmtId="0" fontId="2" fillId="0" borderId="58" xfId="0" applyFont="1" applyBorder="1" applyAlignment="1">
      <alignment horizontal="center"/>
    </xf>
    <xf numFmtId="171" fontId="2" fillId="13" borderId="57" xfId="42" applyFont="1" applyFill="1" applyBorder="1" applyAlignment="1">
      <alignment horizontal="center"/>
    </xf>
    <xf numFmtId="4" fontId="10" fillId="0" borderId="59" xfId="42" applyNumberFormat="1" applyFont="1" applyBorder="1" applyAlignment="1">
      <alignment horizontal="left"/>
    </xf>
    <xf numFmtId="4" fontId="10" fillId="0" borderId="45" xfId="42" applyNumberFormat="1" applyFont="1" applyBorder="1" applyAlignment="1">
      <alignment horizontal="left"/>
    </xf>
    <xf numFmtId="171" fontId="10" fillId="34" borderId="59" xfId="42" applyFont="1" applyFill="1" applyBorder="1" applyAlignment="1">
      <alignment horizontal="left"/>
    </xf>
    <xf numFmtId="171" fontId="10" fillId="33" borderId="43" xfId="42" applyFont="1" applyFill="1" applyBorder="1" applyAlignment="1">
      <alignment horizontal="left"/>
    </xf>
    <xf numFmtId="171" fontId="10" fillId="33" borderId="44" xfId="42" applyFont="1" applyFill="1" applyBorder="1" applyAlignment="1">
      <alignment horizontal="left"/>
    </xf>
    <xf numFmtId="4" fontId="6" fillId="0" borderId="45" xfId="0" applyNumberFormat="1" applyFont="1" applyBorder="1" applyAlignment="1">
      <alignment horizontal="left"/>
    </xf>
    <xf numFmtId="4" fontId="6" fillId="0" borderId="44" xfId="0" applyNumberFormat="1" applyFont="1" applyBorder="1" applyAlignment="1">
      <alignment horizontal="left"/>
    </xf>
    <xf numFmtId="4" fontId="6" fillId="0" borderId="43" xfId="0" applyNumberFormat="1" applyFont="1" applyBorder="1" applyAlignment="1">
      <alignment horizontal="left"/>
    </xf>
    <xf numFmtId="4" fontId="6" fillId="33" borderId="43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center" vertical="top"/>
    </xf>
    <xf numFmtId="171" fontId="3" fillId="13" borderId="30" xfId="42" applyFont="1" applyFill="1" applyBorder="1" applyAlignment="1">
      <alignment horizontal="center"/>
    </xf>
    <xf numFmtId="4" fontId="3" fillId="34" borderId="30" xfId="42" applyNumberFormat="1" applyFont="1" applyFill="1" applyBorder="1" applyAlignment="1">
      <alignment horizontal="left"/>
    </xf>
    <xf numFmtId="4" fontId="6" fillId="0" borderId="45" xfId="42" applyNumberFormat="1" applyFont="1" applyBorder="1" applyAlignment="1">
      <alignment horizontal="left"/>
    </xf>
    <xf numFmtId="4" fontId="6" fillId="0" borderId="43" xfId="42" applyNumberFormat="1" applyFont="1" applyBorder="1" applyAlignment="1">
      <alignment horizontal="left"/>
    </xf>
    <xf numFmtId="4" fontId="6" fillId="33" borderId="45" xfId="42" applyNumberFormat="1" applyFont="1" applyFill="1" applyBorder="1" applyAlignment="1">
      <alignment horizontal="left"/>
    </xf>
    <xf numFmtId="4" fontId="6" fillId="33" borderId="43" xfId="42" applyNumberFormat="1" applyFont="1" applyFill="1" applyBorder="1" applyAlignment="1">
      <alignment horizontal="left"/>
    </xf>
    <xf numFmtId="0" fontId="8" fillId="0" borderId="21" xfId="0" applyFont="1" applyBorder="1" applyAlignment="1">
      <alignment horizontal="left"/>
    </xf>
    <xf numFmtId="4" fontId="3" fillId="0" borderId="60" xfId="42" applyNumberFormat="1" applyFont="1" applyFill="1" applyBorder="1" applyAlignment="1">
      <alignment horizontal="left"/>
    </xf>
    <xf numFmtId="4" fontId="3" fillId="0" borderId="61" xfId="42" applyNumberFormat="1" applyFont="1" applyBorder="1" applyAlignment="1">
      <alignment horizontal="left"/>
    </xf>
    <xf numFmtId="0" fontId="2" fillId="0" borderId="39" xfId="0" applyFont="1" applyBorder="1" applyAlignment="1">
      <alignment/>
    </xf>
    <xf numFmtId="4" fontId="3" fillId="0" borderId="57" xfId="42" applyNumberFormat="1" applyFont="1" applyBorder="1" applyAlignment="1">
      <alignment horizontal="left"/>
    </xf>
    <xf numFmtId="4" fontId="3" fillId="37" borderId="30" xfId="42" applyNumberFormat="1" applyFont="1" applyFill="1" applyBorder="1" applyAlignment="1">
      <alignment horizontal="left"/>
    </xf>
    <xf numFmtId="0" fontId="2" fillId="33" borderId="21" xfId="0" applyFont="1" applyFill="1" applyBorder="1" applyAlignment="1">
      <alignment horizontal="left"/>
    </xf>
    <xf numFmtId="0" fontId="56" fillId="33" borderId="29" xfId="0" applyFont="1" applyFill="1" applyBorder="1" applyAlignment="1">
      <alignment vertical="center" wrapText="1"/>
    </xf>
    <xf numFmtId="0" fontId="56" fillId="33" borderId="21" xfId="0" applyFont="1" applyFill="1" applyBorder="1" applyAlignment="1">
      <alignment vertical="center" wrapText="1"/>
    </xf>
    <xf numFmtId="0" fontId="8" fillId="33" borderId="29" xfId="0" applyFont="1" applyFill="1" applyBorder="1" applyAlignment="1">
      <alignment horizontal="left"/>
    </xf>
    <xf numFmtId="0" fontId="8" fillId="33" borderId="49" xfId="0" applyFont="1" applyFill="1" applyBorder="1" applyAlignment="1">
      <alignment horizontal="left"/>
    </xf>
    <xf numFmtId="4" fontId="3" fillId="33" borderId="39" xfId="0" applyNumberFormat="1" applyFont="1" applyFill="1" applyBorder="1" applyAlignment="1">
      <alignment horizontal="left"/>
    </xf>
    <xf numFmtId="4" fontId="3" fillId="33" borderId="38" xfId="0" applyNumberFormat="1" applyFont="1" applyFill="1" applyBorder="1" applyAlignment="1">
      <alignment horizontal="left"/>
    </xf>
    <xf numFmtId="4" fontId="6" fillId="33" borderId="46" xfId="42" applyNumberFormat="1" applyFont="1" applyFill="1" applyBorder="1" applyAlignment="1">
      <alignment horizontal="left"/>
    </xf>
    <xf numFmtId="4" fontId="6" fillId="33" borderId="47" xfId="42" applyNumberFormat="1" applyFont="1" applyFill="1" applyBorder="1" applyAlignment="1">
      <alignment horizontal="left"/>
    </xf>
    <xf numFmtId="4" fontId="3" fillId="33" borderId="47" xfId="42" applyNumberFormat="1" applyFont="1" applyFill="1" applyBorder="1" applyAlignment="1">
      <alignment horizontal="left"/>
    </xf>
    <xf numFmtId="171" fontId="11" fillId="33" borderId="36" xfId="42" applyFont="1" applyFill="1" applyBorder="1" applyAlignment="1">
      <alignment horizontal="left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57" fillId="33" borderId="29" xfId="0" applyFont="1" applyFill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center" vertical="center" wrapText="1"/>
    </xf>
    <xf numFmtId="0" fontId="57" fillId="33" borderId="36" xfId="0" applyFont="1" applyFill="1" applyBorder="1" applyAlignment="1">
      <alignment horizontal="center" vertical="center" wrapText="1"/>
    </xf>
    <xf numFmtId="0" fontId="57" fillId="33" borderId="38" xfId="0" applyFont="1" applyFill="1" applyBorder="1" applyAlignment="1">
      <alignment horizontal="center" vertical="center" wrapText="1"/>
    </xf>
    <xf numFmtId="171" fontId="3" fillId="33" borderId="30" xfId="42" applyFont="1" applyFill="1" applyBorder="1" applyAlignment="1">
      <alignment horizontal="center"/>
    </xf>
    <xf numFmtId="171" fontId="3" fillId="33" borderId="36" xfId="42" applyFont="1" applyFill="1" applyBorder="1" applyAlignment="1">
      <alignment horizontal="center"/>
    </xf>
    <xf numFmtId="4" fontId="3" fillId="33" borderId="38" xfId="42" applyNumberFormat="1" applyFont="1" applyFill="1" applyBorder="1" applyAlignment="1">
      <alignment horizontal="center"/>
    </xf>
    <xf numFmtId="4" fontId="3" fillId="33" borderId="36" xfId="0" applyNumberFormat="1" applyFont="1" applyFill="1" applyBorder="1" applyAlignment="1">
      <alignment horizontal="left"/>
    </xf>
    <xf numFmtId="1" fontId="6" fillId="33" borderId="53" xfId="0" applyNumberFormat="1" applyFont="1" applyFill="1" applyBorder="1" applyAlignment="1">
      <alignment horizontal="left" vertical="top"/>
    </xf>
    <xf numFmtId="0" fontId="6" fillId="33" borderId="53" xfId="0" applyNumberFormat="1" applyFont="1" applyFill="1" applyBorder="1" applyAlignment="1" applyProtection="1">
      <alignment horizontal="left" vertical="top" wrapText="1"/>
      <protection locked="0"/>
    </xf>
    <xf numFmtId="4" fontId="0" fillId="33" borderId="30" xfId="0" applyNumberFormat="1" applyFont="1" applyFill="1" applyBorder="1" applyAlignment="1">
      <alignment horizontal="left"/>
    </xf>
    <xf numFmtId="0" fontId="6" fillId="33" borderId="53" xfId="0" applyFont="1" applyFill="1" applyBorder="1" applyAlignment="1">
      <alignment horizontal="left"/>
    </xf>
    <xf numFmtId="171" fontId="3" fillId="36" borderId="19" xfId="42" applyFont="1" applyFill="1" applyBorder="1" applyAlignment="1">
      <alignment horizontal="left"/>
    </xf>
    <xf numFmtId="0" fontId="57" fillId="33" borderId="62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center" vertical="center" wrapText="1"/>
    </xf>
    <xf numFmtId="0" fontId="57" fillId="33" borderId="50" xfId="0" applyFont="1" applyFill="1" applyBorder="1" applyAlignment="1">
      <alignment vertical="center" wrapText="1"/>
    </xf>
    <xf numFmtId="4" fontId="3" fillId="36" borderId="30" xfId="42" applyNumberFormat="1" applyFont="1" applyFill="1" applyBorder="1" applyAlignment="1">
      <alignment horizontal="center"/>
    </xf>
    <xf numFmtId="4" fontId="3" fillId="13" borderId="30" xfId="42" applyNumberFormat="1" applyFont="1" applyFill="1" applyBorder="1" applyAlignment="1">
      <alignment horizontal="center"/>
    </xf>
    <xf numFmtId="0" fontId="58" fillId="33" borderId="50" xfId="0" applyFont="1" applyFill="1" applyBorder="1" applyAlignment="1">
      <alignment vertical="center" wrapText="1"/>
    </xf>
    <xf numFmtId="4" fontId="3" fillId="34" borderId="63" xfId="42" applyNumberFormat="1" applyFont="1" applyFill="1" applyBorder="1" applyAlignment="1">
      <alignment horizontal="left"/>
    </xf>
    <xf numFmtId="4" fontId="3" fillId="0" borderId="64" xfId="42" applyNumberFormat="1" applyFont="1" applyBorder="1" applyAlignment="1">
      <alignment horizontal="left"/>
    </xf>
    <xf numFmtId="4" fontId="3" fillId="33" borderId="64" xfId="42" applyNumberFormat="1" applyFont="1" applyFill="1" applyBorder="1" applyAlignment="1">
      <alignment horizontal="left"/>
    </xf>
    <xf numFmtId="4" fontId="3" fillId="13" borderId="64" xfId="42" applyNumberFormat="1" applyFont="1" applyFill="1" applyBorder="1" applyAlignment="1">
      <alignment horizontal="left"/>
    </xf>
    <xf numFmtId="171" fontId="10" fillId="0" borderId="64" xfId="42" applyFont="1" applyBorder="1" applyAlignment="1">
      <alignment horizontal="left"/>
    </xf>
    <xf numFmtId="171" fontId="3" fillId="0" borderId="64" xfId="42" applyFont="1" applyBorder="1" applyAlignment="1">
      <alignment horizontal="left"/>
    </xf>
    <xf numFmtId="171" fontId="10" fillId="34" borderId="63" xfId="42" applyFont="1" applyFill="1" applyBorder="1" applyAlignment="1">
      <alignment horizontal="left"/>
    </xf>
    <xf numFmtId="171" fontId="3" fillId="34" borderId="63" xfId="42" applyFont="1" applyFill="1" applyBorder="1" applyAlignment="1">
      <alignment horizontal="left"/>
    </xf>
    <xf numFmtId="4" fontId="6" fillId="0" borderId="39" xfId="0" applyNumberFormat="1" applyFont="1" applyBorder="1" applyAlignment="1">
      <alignment horizontal="left"/>
    </xf>
    <xf numFmtId="171" fontId="10" fillId="13" borderId="30" xfId="42" applyFont="1" applyFill="1" applyBorder="1" applyAlignment="1">
      <alignment horizontal="center"/>
    </xf>
    <xf numFmtId="171" fontId="10" fillId="33" borderId="30" xfId="42" applyFont="1" applyFill="1" applyBorder="1" applyAlignment="1">
      <alignment horizontal="center"/>
    </xf>
    <xf numFmtId="4" fontId="10" fillId="36" borderId="30" xfId="42" applyNumberFormat="1" applyFont="1" applyFill="1" applyBorder="1" applyAlignment="1">
      <alignment horizontal="center"/>
    </xf>
    <xf numFmtId="171" fontId="3" fillId="34" borderId="17" xfId="42" applyFont="1" applyFill="1" applyBorder="1" applyAlignment="1">
      <alignment horizontal="center"/>
    </xf>
    <xf numFmtId="171" fontId="3" fillId="36" borderId="30" xfId="42" applyFont="1" applyFill="1" applyBorder="1" applyAlignment="1">
      <alignment horizontal="center"/>
    </xf>
    <xf numFmtId="4" fontId="3" fillId="35" borderId="64" xfId="42" applyNumberFormat="1" applyFont="1" applyFill="1" applyBorder="1" applyAlignment="1">
      <alignment horizontal="left"/>
    </xf>
    <xf numFmtId="4" fontId="3" fillId="0" borderId="64" xfId="42" applyNumberFormat="1" applyFont="1" applyBorder="1" applyAlignment="1">
      <alignment horizontal="center"/>
    </xf>
    <xf numFmtId="171" fontId="3" fillId="0" borderId="64" xfId="42" applyFont="1" applyBorder="1" applyAlignment="1">
      <alignment horizontal="center"/>
    </xf>
    <xf numFmtId="171" fontId="10" fillId="0" borderId="64" xfId="42" applyFont="1" applyBorder="1" applyAlignment="1">
      <alignment horizontal="center"/>
    </xf>
    <xf numFmtId="171" fontId="10" fillId="0" borderId="36" xfId="42" applyFont="1" applyFill="1" applyBorder="1" applyAlignment="1">
      <alignment horizontal="left"/>
    </xf>
    <xf numFmtId="171" fontId="3" fillId="0" borderId="29" xfId="42" applyFont="1" applyFill="1" applyBorder="1" applyAlignment="1">
      <alignment horizontal="left"/>
    </xf>
    <xf numFmtId="4" fontId="3" fillId="0" borderId="62" xfId="42" applyNumberFormat="1" applyFont="1" applyBorder="1" applyAlignment="1">
      <alignment horizontal="center"/>
    </xf>
    <xf numFmtId="171" fontId="10" fillId="0" borderId="62" xfId="42" applyFont="1" applyBorder="1" applyAlignment="1">
      <alignment horizontal="center"/>
    </xf>
    <xf numFmtId="171" fontId="3" fillId="0" borderId="62" xfId="42" applyFont="1" applyBorder="1" applyAlignment="1">
      <alignment horizontal="center"/>
    </xf>
    <xf numFmtId="0" fontId="8" fillId="19" borderId="15" xfId="0" applyFont="1" applyFill="1" applyBorder="1" applyAlignment="1">
      <alignment horizontal="center"/>
    </xf>
    <xf numFmtId="0" fontId="8" fillId="13" borderId="15" xfId="0" applyFont="1" applyFill="1" applyBorder="1" applyAlignment="1">
      <alignment horizontal="center"/>
    </xf>
    <xf numFmtId="0" fontId="9" fillId="34" borderId="28" xfId="0" applyFont="1" applyFill="1" applyBorder="1" applyAlignment="1">
      <alignment horizontal="center"/>
    </xf>
    <xf numFmtId="4" fontId="3" fillId="33" borderId="30" xfId="0" applyNumberFormat="1" applyFont="1" applyFill="1" applyBorder="1" applyAlignment="1">
      <alignment horizontal="left"/>
    </xf>
    <xf numFmtId="0" fontId="1" fillId="13" borderId="27" xfId="0" applyFont="1" applyFill="1" applyBorder="1" applyAlignment="1">
      <alignment horizontal="center"/>
    </xf>
    <xf numFmtId="4" fontId="3" fillId="33" borderId="65" xfId="42" applyNumberFormat="1" applyFont="1" applyFill="1" applyBorder="1" applyAlignment="1">
      <alignment horizontal="left"/>
    </xf>
    <xf numFmtId="0" fontId="2" fillId="13" borderId="66" xfId="0" applyFont="1" applyFill="1" applyBorder="1" applyAlignment="1">
      <alignment horizontal="center"/>
    </xf>
    <xf numFmtId="4" fontId="3" fillId="13" borderId="41" xfId="42" applyNumberFormat="1" applyFont="1" applyFill="1" applyBorder="1" applyAlignment="1">
      <alignment horizontal="left"/>
    </xf>
    <xf numFmtId="171" fontId="10" fillId="13" borderId="41" xfId="42" applyFont="1" applyFill="1" applyBorder="1" applyAlignment="1">
      <alignment horizontal="left"/>
    </xf>
    <xf numFmtId="171" fontId="3" fillId="13" borderId="41" xfId="42" applyFont="1" applyFill="1" applyBorder="1" applyAlignment="1">
      <alignment horizontal="left"/>
    </xf>
    <xf numFmtId="4" fontId="3" fillId="13" borderId="14" xfId="42" applyNumberFormat="1" applyFont="1" applyFill="1" applyBorder="1" applyAlignment="1">
      <alignment horizontal="left"/>
    </xf>
    <xf numFmtId="171" fontId="10" fillId="13" borderId="14" xfId="42" applyFont="1" applyFill="1" applyBorder="1" applyAlignment="1">
      <alignment horizontal="left"/>
    </xf>
    <xf numFmtId="171" fontId="3" fillId="13" borderId="14" xfId="42" applyFont="1" applyFill="1" applyBorder="1" applyAlignment="1">
      <alignment horizontal="left"/>
    </xf>
    <xf numFmtId="4" fontId="3" fillId="0" borderId="0" xfId="42" applyNumberFormat="1" applyFont="1" applyFill="1" applyBorder="1" applyAlignment="1">
      <alignment horizontal="left"/>
    </xf>
    <xf numFmtId="4" fontId="6" fillId="33" borderId="37" xfId="42" applyNumberFormat="1" applyFont="1" applyFill="1" applyBorder="1" applyAlignment="1">
      <alignment horizontal="left"/>
    </xf>
    <xf numFmtId="171" fontId="12" fillId="36" borderId="17" xfId="42" applyFont="1" applyFill="1" applyBorder="1" applyAlignment="1">
      <alignment horizontal="left"/>
    </xf>
    <xf numFmtId="4" fontId="11" fillId="33" borderId="37" xfId="42" applyNumberFormat="1" applyFont="1" applyFill="1" applyBorder="1" applyAlignment="1">
      <alignment horizontal="left"/>
    </xf>
    <xf numFmtId="171" fontId="6" fillId="0" borderId="29" xfId="42" applyFont="1" applyBorder="1" applyAlignment="1">
      <alignment horizontal="left"/>
    </xf>
    <xf numFmtId="0" fontId="2" fillId="13" borderId="39" xfId="0" applyFont="1" applyFill="1" applyBorder="1" applyAlignment="1">
      <alignment horizontal="center"/>
    </xf>
    <xf numFmtId="0" fontId="8" fillId="33" borderId="57" xfId="0" applyFont="1" applyFill="1" applyBorder="1" applyAlignment="1">
      <alignment horizontal="center"/>
    </xf>
    <xf numFmtId="4" fontId="10" fillId="0" borderId="37" xfId="42" applyNumberFormat="1" applyFont="1" applyBorder="1" applyAlignment="1">
      <alignment horizontal="left"/>
    </xf>
    <xf numFmtId="171" fontId="12" fillId="34" borderId="17" xfId="42" applyFont="1" applyFill="1" applyBorder="1" applyAlignment="1">
      <alignment horizontal="left"/>
    </xf>
    <xf numFmtId="171" fontId="12" fillId="0" borderId="38" xfId="42" applyFont="1" applyBorder="1" applyAlignment="1">
      <alignment horizontal="left"/>
    </xf>
    <xf numFmtId="171" fontId="12" fillId="0" borderId="64" xfId="42" applyFont="1" applyBorder="1" applyAlignment="1">
      <alignment horizontal="left"/>
    </xf>
    <xf numFmtId="171" fontId="12" fillId="0" borderId="48" xfId="42" applyFont="1" applyBorder="1" applyAlignment="1">
      <alignment horizontal="left"/>
    </xf>
    <xf numFmtId="0" fontId="2" fillId="0" borderId="57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" fontId="3" fillId="0" borderId="17" xfId="42" applyNumberFormat="1" applyFont="1" applyBorder="1" applyAlignment="1">
      <alignment horizontal="left"/>
    </xf>
    <xf numFmtId="171" fontId="3" fillId="0" borderId="17" xfId="42" applyFont="1" applyBorder="1" applyAlignment="1">
      <alignment horizontal="left"/>
    </xf>
    <xf numFmtId="171" fontId="12" fillId="0" borderId="17" xfId="42" applyFont="1" applyBorder="1" applyAlignment="1">
      <alignment horizontal="left"/>
    </xf>
    <xf numFmtId="171" fontId="12" fillId="33" borderId="17" xfId="42" applyFont="1" applyFill="1" applyBorder="1" applyAlignment="1">
      <alignment horizontal="left"/>
    </xf>
    <xf numFmtId="171" fontId="12" fillId="33" borderId="40" xfId="42" applyFont="1" applyFill="1" applyBorder="1" applyAlignment="1">
      <alignment horizontal="left"/>
    </xf>
    <xf numFmtId="4" fontId="10" fillId="33" borderId="37" xfId="42" applyNumberFormat="1" applyFont="1" applyFill="1" applyBorder="1" applyAlignment="1">
      <alignment horizontal="left"/>
    </xf>
    <xf numFmtId="171" fontId="12" fillId="33" borderId="36" xfId="42" applyFont="1" applyFill="1" applyBorder="1" applyAlignment="1">
      <alignment horizontal="left"/>
    </xf>
    <xf numFmtId="171" fontId="12" fillId="33" borderId="30" xfId="42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/>
    </xf>
    <xf numFmtId="171" fontId="12" fillId="33" borderId="38" xfId="42" applyFont="1" applyFill="1" applyBorder="1" applyAlignment="1">
      <alignment horizontal="left"/>
    </xf>
    <xf numFmtId="4" fontId="10" fillId="33" borderId="36" xfId="42" applyNumberFormat="1" applyFont="1" applyFill="1" applyBorder="1" applyAlignment="1">
      <alignment horizontal="left"/>
    </xf>
    <xf numFmtId="171" fontId="12" fillId="13" borderId="40" xfId="42" applyFont="1" applyFill="1" applyBorder="1" applyAlignment="1">
      <alignment horizontal="left"/>
    </xf>
    <xf numFmtId="171" fontId="12" fillId="13" borderId="47" xfId="42" applyFont="1" applyFill="1" applyBorder="1" applyAlignment="1">
      <alignment horizontal="left"/>
    </xf>
    <xf numFmtId="171" fontId="12" fillId="0" borderId="30" xfId="42" applyFont="1" applyBorder="1" applyAlignment="1">
      <alignment horizontal="left"/>
    </xf>
    <xf numFmtId="171" fontId="12" fillId="0" borderId="36" xfId="42" applyFont="1" applyBorder="1" applyAlignment="1">
      <alignment horizontal="left"/>
    </xf>
    <xf numFmtId="171" fontId="12" fillId="36" borderId="40" xfId="42" applyFont="1" applyFill="1" applyBorder="1" applyAlignment="1">
      <alignment horizontal="left"/>
    </xf>
    <xf numFmtId="0" fontId="7" fillId="0" borderId="20" xfId="0" applyFont="1" applyBorder="1" applyAlignment="1">
      <alignment horizontal="center"/>
    </xf>
    <xf numFmtId="171" fontId="12" fillId="13" borderId="27" xfId="42" applyFont="1" applyFill="1" applyBorder="1" applyAlignment="1">
      <alignment horizontal="left"/>
    </xf>
    <xf numFmtId="4" fontId="3" fillId="13" borderId="17" xfId="42" applyNumberFormat="1" applyFont="1" applyFill="1" applyBorder="1" applyAlignment="1">
      <alignment horizontal="left"/>
    </xf>
    <xf numFmtId="171" fontId="3" fillId="13" borderId="17" xfId="42" applyFont="1" applyFill="1" applyBorder="1" applyAlignment="1">
      <alignment horizontal="left"/>
    </xf>
    <xf numFmtId="171" fontId="12" fillId="13" borderId="26" xfId="42" applyFont="1" applyFill="1" applyBorder="1" applyAlignment="1">
      <alignment horizontal="left"/>
    </xf>
    <xf numFmtId="0" fontId="1" fillId="13" borderId="19" xfId="0" applyFont="1" applyFill="1" applyBorder="1" applyAlignment="1">
      <alignment horizontal="center"/>
    </xf>
    <xf numFmtId="1" fontId="6" fillId="33" borderId="67" xfId="0" applyNumberFormat="1" applyFont="1" applyFill="1" applyBorder="1" applyAlignment="1">
      <alignment horizontal="center"/>
    </xf>
    <xf numFmtId="1" fontId="6" fillId="33" borderId="56" xfId="0" applyNumberFormat="1" applyFont="1" applyFill="1" applyBorder="1" applyAlignment="1">
      <alignment horizontal="center"/>
    </xf>
    <xf numFmtId="0" fontId="3" fillId="19" borderId="19" xfId="0" applyFont="1" applyFill="1" applyBorder="1" applyAlignment="1">
      <alignment horizontal="left"/>
    </xf>
    <xf numFmtId="0" fontId="3" fillId="33" borderId="63" xfId="0" applyFont="1" applyFill="1" applyBorder="1" applyAlignment="1">
      <alignment horizontal="center"/>
    </xf>
    <xf numFmtId="0" fontId="3" fillId="33" borderId="64" xfId="0" applyFont="1" applyFill="1" applyBorder="1" applyAlignment="1">
      <alignment horizontal="center"/>
    </xf>
    <xf numFmtId="0" fontId="6" fillId="33" borderId="53" xfId="57" applyFont="1" applyFill="1" applyBorder="1" applyAlignment="1" applyProtection="1">
      <alignment horizontal="left" vertical="top" wrapText="1"/>
      <protection locked="0"/>
    </xf>
    <xf numFmtId="0" fontId="6" fillId="33" borderId="53" xfId="57" applyNumberFormat="1" applyFont="1" applyFill="1" applyBorder="1" applyAlignment="1" applyProtection="1">
      <alignment horizontal="left" vertical="top" wrapText="1"/>
      <protection locked="0"/>
    </xf>
    <xf numFmtId="0" fontId="6" fillId="33" borderId="53" xfId="0" applyFont="1" applyFill="1" applyBorder="1" applyAlignment="1">
      <alignment vertical="center" wrapText="1"/>
    </xf>
    <xf numFmtId="0" fontId="6" fillId="33" borderId="53" xfId="57" applyFont="1" applyFill="1" applyBorder="1" applyAlignment="1" applyProtection="1">
      <alignment horizontal="left" vertical="top"/>
      <protection locked="0"/>
    </xf>
    <xf numFmtId="0" fontId="6" fillId="33" borderId="49" xfId="0" applyFont="1" applyFill="1" applyBorder="1" applyAlignment="1">
      <alignment vertical="center"/>
    </xf>
    <xf numFmtId="171" fontId="6" fillId="33" borderId="41" xfId="42" applyFont="1" applyFill="1" applyBorder="1" applyAlignment="1">
      <alignment horizontal="right" vertical="top"/>
    </xf>
    <xf numFmtId="171" fontId="6" fillId="33" borderId="30" xfId="42" applyFont="1" applyFill="1" applyBorder="1" applyAlignment="1">
      <alignment horizontal="right" vertical="top"/>
    </xf>
    <xf numFmtId="171" fontId="6" fillId="33" borderId="30" xfId="42" applyFont="1" applyFill="1" applyBorder="1" applyAlignment="1">
      <alignment/>
    </xf>
    <xf numFmtId="171" fontId="3" fillId="13" borderId="58" xfId="42" applyFont="1" applyFill="1" applyBorder="1" applyAlignment="1">
      <alignment horizontal="left"/>
    </xf>
    <xf numFmtId="171" fontId="12" fillId="13" borderId="58" xfId="42" applyFont="1" applyFill="1" applyBorder="1" applyAlignment="1">
      <alignment horizontal="left"/>
    </xf>
    <xf numFmtId="0" fontId="6" fillId="33" borderId="53" xfId="0" applyFont="1" applyFill="1" applyBorder="1" applyAlignment="1">
      <alignment vertical="center"/>
    </xf>
    <xf numFmtId="0" fontId="2" fillId="13" borderId="52" xfId="0" applyFont="1" applyFill="1" applyBorder="1" applyAlignment="1">
      <alignment horizontal="center"/>
    </xf>
    <xf numFmtId="4" fontId="6" fillId="0" borderId="37" xfId="42" applyNumberFormat="1" applyFont="1" applyFill="1" applyBorder="1" applyAlignment="1">
      <alignment horizontal="left"/>
    </xf>
    <xf numFmtId="4" fontId="3" fillId="35" borderId="36" xfId="42" applyNumberFormat="1" applyFont="1" applyFill="1" applyBorder="1" applyAlignment="1">
      <alignment horizontal="left"/>
    </xf>
    <xf numFmtId="4" fontId="6" fillId="0" borderId="38" xfId="42" applyNumberFormat="1" applyFont="1" applyFill="1" applyBorder="1" applyAlignment="1">
      <alignment horizontal="left"/>
    </xf>
    <xf numFmtId="4" fontId="3" fillId="0" borderId="40" xfId="42" applyNumberFormat="1" applyFont="1" applyFill="1" applyBorder="1" applyAlignment="1">
      <alignment horizontal="left"/>
    </xf>
    <xf numFmtId="0" fontId="8" fillId="13" borderId="18" xfId="0" applyFont="1" applyFill="1" applyBorder="1" applyAlignment="1">
      <alignment horizontal="center"/>
    </xf>
    <xf numFmtId="171" fontId="3" fillId="0" borderId="40" xfId="42" applyFont="1" applyFill="1" applyBorder="1" applyAlignment="1">
      <alignment horizontal="left"/>
    </xf>
    <xf numFmtId="171" fontId="3" fillId="35" borderId="36" xfId="42" applyFont="1" applyFill="1" applyBorder="1" applyAlignment="1">
      <alignment horizontal="left"/>
    </xf>
    <xf numFmtId="171" fontId="3" fillId="35" borderId="47" xfId="42" applyFont="1" applyFill="1" applyBorder="1" applyAlignment="1">
      <alignment horizontal="left"/>
    </xf>
    <xf numFmtId="171" fontId="10" fillId="0" borderId="40" xfId="42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171" fontId="3" fillId="35" borderId="30" xfId="42" applyFont="1" applyFill="1" applyBorder="1" applyAlignment="1">
      <alignment horizontal="left"/>
    </xf>
    <xf numFmtId="4" fontId="2" fillId="35" borderId="40" xfId="0" applyNumberFormat="1" applyFont="1" applyFill="1" applyBorder="1" applyAlignment="1">
      <alignment horizontal="left"/>
    </xf>
    <xf numFmtId="4" fontId="3" fillId="35" borderId="36" xfId="0" applyNumberFormat="1" applyFont="1" applyFill="1" applyBorder="1" applyAlignment="1">
      <alignment horizontal="left"/>
    </xf>
    <xf numFmtId="171" fontId="3" fillId="33" borderId="43" xfId="42" applyFont="1" applyFill="1" applyBorder="1" applyAlignment="1">
      <alignment horizontal="left"/>
    </xf>
    <xf numFmtId="4" fontId="3" fillId="0" borderId="37" xfId="0" applyNumberFormat="1" applyFont="1" applyBorder="1" applyAlignment="1">
      <alignment horizontal="left"/>
    </xf>
    <xf numFmtId="4" fontId="10" fillId="0" borderId="37" xfId="0" applyNumberFormat="1" applyFont="1" applyBorder="1" applyAlignment="1">
      <alignment horizontal="left"/>
    </xf>
    <xf numFmtId="4" fontId="10" fillId="0" borderId="30" xfId="0" applyNumberFormat="1" applyFont="1" applyBorder="1" applyAlignment="1">
      <alignment horizontal="left"/>
    </xf>
    <xf numFmtId="171" fontId="3" fillId="37" borderId="30" xfId="42" applyFont="1" applyFill="1" applyBorder="1" applyAlignment="1">
      <alignment horizontal="left"/>
    </xf>
    <xf numFmtId="0" fontId="2" fillId="33" borderId="68" xfId="0" applyFont="1" applyFill="1" applyBorder="1" applyAlignment="1">
      <alignment/>
    </xf>
    <xf numFmtId="4" fontId="3" fillId="33" borderId="41" xfId="42" applyNumberFormat="1" applyFont="1" applyFill="1" applyBorder="1" applyAlignment="1">
      <alignment horizontal="left"/>
    </xf>
    <xf numFmtId="0" fontId="2" fillId="33" borderId="52" xfId="0" applyFont="1" applyFill="1" applyBorder="1" applyAlignment="1">
      <alignment horizontal="left"/>
    </xf>
    <xf numFmtId="4" fontId="3" fillId="33" borderId="46" xfId="42" applyNumberFormat="1" applyFont="1" applyFill="1" applyBorder="1" applyAlignment="1">
      <alignment horizontal="left"/>
    </xf>
    <xf numFmtId="171" fontId="3" fillId="33" borderId="46" xfId="42" applyFont="1" applyFill="1" applyBorder="1" applyAlignment="1">
      <alignment horizontal="left"/>
    </xf>
    <xf numFmtId="0" fontId="2" fillId="33" borderId="22" xfId="0" applyFont="1" applyFill="1" applyBorder="1" applyAlignment="1">
      <alignment horizontal="center"/>
    </xf>
    <xf numFmtId="171" fontId="3" fillId="33" borderId="41" xfId="42" applyFont="1" applyFill="1" applyBorder="1" applyAlignment="1">
      <alignment horizontal="left"/>
    </xf>
    <xf numFmtId="0" fontId="2" fillId="33" borderId="28" xfId="0" applyFont="1" applyFill="1" applyBorder="1" applyAlignment="1">
      <alignment horizontal="center"/>
    </xf>
    <xf numFmtId="4" fontId="6" fillId="0" borderId="57" xfId="42" applyNumberFormat="1" applyFont="1" applyBorder="1" applyAlignment="1">
      <alignment horizontal="left"/>
    </xf>
    <xf numFmtId="0" fontId="3" fillId="35" borderId="18" xfId="0" applyFont="1" applyFill="1" applyBorder="1" applyAlignment="1">
      <alignment horizontal="center"/>
    </xf>
    <xf numFmtId="4" fontId="3" fillId="35" borderId="38" xfId="42" applyNumberFormat="1" applyFont="1" applyFill="1" applyBorder="1" applyAlignment="1">
      <alignment horizontal="left"/>
    </xf>
    <xf numFmtId="4" fontId="3" fillId="35" borderId="26" xfId="42" applyNumberFormat="1" applyFont="1" applyFill="1" applyBorder="1" applyAlignment="1">
      <alignment horizontal="left"/>
    </xf>
    <xf numFmtId="171" fontId="3" fillId="33" borderId="47" xfId="42" applyFont="1" applyFill="1" applyBorder="1" applyAlignment="1">
      <alignment horizontal="left"/>
    </xf>
    <xf numFmtId="171" fontId="3" fillId="33" borderId="52" xfId="42" applyFont="1" applyFill="1" applyBorder="1" applyAlignment="1">
      <alignment horizontal="left"/>
    </xf>
    <xf numFmtId="171" fontId="3" fillId="33" borderId="68" xfId="42" applyFont="1" applyFill="1" applyBorder="1" applyAlignment="1">
      <alignment horizontal="left"/>
    </xf>
    <xf numFmtId="171" fontId="3" fillId="35" borderId="17" xfId="42" applyFont="1" applyFill="1" applyBorder="1" applyAlignment="1">
      <alignment horizontal="left"/>
    </xf>
    <xf numFmtId="4" fontId="3" fillId="35" borderId="47" xfId="42" applyNumberFormat="1" applyFont="1" applyFill="1" applyBorder="1" applyAlignment="1">
      <alignment horizontal="left"/>
    </xf>
    <xf numFmtId="171" fontId="3" fillId="35" borderId="38" xfId="42" applyFont="1" applyFill="1" applyBorder="1" applyAlignment="1">
      <alignment horizontal="left"/>
    </xf>
    <xf numFmtId="0" fontId="2" fillId="33" borderId="57" xfId="0" applyFont="1" applyFill="1" applyBorder="1" applyAlignment="1">
      <alignment horizontal="center"/>
    </xf>
    <xf numFmtId="4" fontId="3" fillId="35" borderId="62" xfId="42" applyNumberFormat="1" applyFont="1" applyFill="1" applyBorder="1" applyAlignment="1">
      <alignment horizontal="left"/>
    </xf>
    <xf numFmtId="4" fontId="3" fillId="35" borderId="69" xfId="42" applyNumberFormat="1" applyFont="1" applyFill="1" applyBorder="1" applyAlignment="1">
      <alignment horizontal="left"/>
    </xf>
    <xf numFmtId="171" fontId="3" fillId="35" borderId="62" xfId="42" applyFont="1" applyFill="1" applyBorder="1" applyAlignment="1">
      <alignment horizontal="left"/>
    </xf>
    <xf numFmtId="171" fontId="3" fillId="33" borderId="64" xfId="42" applyFont="1" applyFill="1" applyBorder="1" applyAlignment="1">
      <alignment horizontal="left"/>
    </xf>
    <xf numFmtId="171" fontId="3" fillId="35" borderId="64" xfId="42" applyFont="1" applyFill="1" applyBorder="1" applyAlignment="1">
      <alignment horizontal="left"/>
    </xf>
    <xf numFmtId="0" fontId="0" fillId="0" borderId="36" xfId="0" applyBorder="1" applyAlignment="1">
      <alignment/>
    </xf>
    <xf numFmtId="4" fontId="3" fillId="32" borderId="30" xfId="42" applyNumberFormat="1" applyFont="1" applyFill="1" applyBorder="1" applyAlignment="1">
      <alignment horizontal="left"/>
    </xf>
    <xf numFmtId="171" fontId="3" fillId="32" borderId="30" xfId="42" applyFont="1" applyFill="1" applyBorder="1" applyAlignment="1">
      <alignment horizontal="left"/>
    </xf>
    <xf numFmtId="4" fontId="3" fillId="32" borderId="40" xfId="42" applyNumberFormat="1" applyFont="1" applyFill="1" applyBorder="1" applyAlignment="1">
      <alignment horizontal="left"/>
    </xf>
    <xf numFmtId="171" fontId="3" fillId="32" borderId="40" xfId="42" applyFont="1" applyFill="1" applyBorder="1" applyAlignment="1">
      <alignment horizontal="left"/>
    </xf>
    <xf numFmtId="171" fontId="12" fillId="35" borderId="47" xfId="42" applyFont="1" applyFill="1" applyBorder="1" applyAlignment="1">
      <alignment horizontal="left"/>
    </xf>
    <xf numFmtId="171" fontId="12" fillId="0" borderId="36" xfId="42" applyFont="1" applyFill="1" applyBorder="1" applyAlignment="1">
      <alignment horizontal="left"/>
    </xf>
    <xf numFmtId="171" fontId="12" fillId="0" borderId="30" xfId="42" applyFont="1" applyFill="1" applyBorder="1" applyAlignment="1">
      <alignment horizontal="left"/>
    </xf>
    <xf numFmtId="171" fontId="12" fillId="35" borderId="64" xfId="42" applyFont="1" applyFill="1" applyBorder="1" applyAlignment="1">
      <alignment horizontal="left"/>
    </xf>
    <xf numFmtId="171" fontId="12" fillId="13" borderId="64" xfId="42" applyFont="1" applyFill="1" applyBorder="1" applyAlignment="1">
      <alignment horizontal="left"/>
    </xf>
    <xf numFmtId="171" fontId="12" fillId="0" borderId="37" xfId="42" applyFont="1" applyFill="1" applyBorder="1" applyAlignment="1">
      <alignment horizontal="left"/>
    </xf>
    <xf numFmtId="171" fontId="12" fillId="35" borderId="62" xfId="42" applyFont="1" applyFill="1" applyBorder="1" applyAlignment="1">
      <alignment horizontal="left"/>
    </xf>
    <xf numFmtId="171" fontId="12" fillId="33" borderId="64" xfId="42" applyFont="1" applyFill="1" applyBorder="1" applyAlignment="1">
      <alignment horizontal="left"/>
    </xf>
    <xf numFmtId="171" fontId="12" fillId="32" borderId="30" xfId="42" applyFont="1" applyFill="1" applyBorder="1" applyAlignment="1">
      <alignment horizontal="left"/>
    </xf>
    <xf numFmtId="171" fontId="12" fillId="32" borderId="40" xfId="42" applyFont="1" applyFill="1" applyBorder="1" applyAlignment="1">
      <alignment horizontal="left"/>
    </xf>
    <xf numFmtId="171" fontId="12" fillId="33" borderId="47" xfId="42" applyFont="1" applyFill="1" applyBorder="1" applyAlignment="1">
      <alignment horizontal="left"/>
    </xf>
    <xf numFmtId="171" fontId="12" fillId="33" borderId="42" xfId="42" applyFont="1" applyFill="1" applyBorder="1" applyAlignment="1">
      <alignment horizontal="left"/>
    </xf>
    <xf numFmtId="171" fontId="13" fillId="0" borderId="40" xfId="42" applyFont="1" applyBorder="1" applyAlignment="1">
      <alignment horizontal="left"/>
    </xf>
    <xf numFmtId="171" fontId="13" fillId="0" borderId="37" xfId="42" applyFont="1" applyBorder="1" applyAlignment="1">
      <alignment horizontal="left"/>
    </xf>
    <xf numFmtId="171" fontId="13" fillId="0" borderId="36" xfId="42" applyFont="1" applyBorder="1" applyAlignment="1">
      <alignment horizontal="left"/>
    </xf>
    <xf numFmtId="171" fontId="12" fillId="35" borderId="40" xfId="42" applyFont="1" applyFill="1" applyBorder="1" applyAlignment="1">
      <alignment horizontal="left"/>
    </xf>
    <xf numFmtId="171" fontId="13" fillId="0" borderId="30" xfId="42" applyFont="1" applyBorder="1" applyAlignment="1">
      <alignment horizontal="left"/>
    </xf>
    <xf numFmtId="171" fontId="12" fillId="33" borderId="41" xfId="42" applyFont="1" applyFill="1" applyBorder="1" applyAlignment="1">
      <alignment horizontal="left"/>
    </xf>
    <xf numFmtId="171" fontId="12" fillId="35" borderId="38" xfId="42" applyFont="1" applyFill="1" applyBorder="1" applyAlignment="1">
      <alignment horizontal="left"/>
    </xf>
    <xf numFmtId="171" fontId="13" fillId="33" borderId="40" xfId="42" applyFont="1" applyFill="1" applyBorder="1" applyAlignment="1">
      <alignment horizontal="left"/>
    </xf>
    <xf numFmtId="171" fontId="13" fillId="0" borderId="38" xfId="42" applyFont="1" applyBorder="1" applyAlignment="1">
      <alignment horizontal="left"/>
    </xf>
    <xf numFmtId="171" fontId="12" fillId="33" borderId="37" xfId="42" applyFont="1" applyFill="1" applyBorder="1" applyAlignment="1">
      <alignment horizontal="left"/>
    </xf>
    <xf numFmtId="171" fontId="12" fillId="33" borderId="46" xfId="42" applyFont="1" applyFill="1" applyBorder="1" applyAlignment="1">
      <alignment horizontal="left"/>
    </xf>
    <xf numFmtId="171" fontId="12" fillId="37" borderId="30" xfId="42" applyFont="1" applyFill="1" applyBorder="1" applyAlignment="1">
      <alignment horizontal="left"/>
    </xf>
    <xf numFmtId="171" fontId="12" fillId="35" borderId="30" xfId="42" applyFont="1" applyFill="1" applyBorder="1" applyAlignment="1">
      <alignment horizontal="left"/>
    </xf>
    <xf numFmtId="171" fontId="12" fillId="0" borderId="40" xfId="42" applyFont="1" applyBorder="1" applyAlignment="1">
      <alignment horizontal="left"/>
    </xf>
    <xf numFmtId="171" fontId="12" fillId="33" borderId="43" xfId="42" applyFont="1" applyFill="1" applyBorder="1" applyAlignment="1">
      <alignment horizontal="left"/>
    </xf>
    <xf numFmtId="171" fontId="12" fillId="35" borderId="36" xfId="42" applyFont="1" applyFill="1" applyBorder="1" applyAlignment="1">
      <alignment horizontal="left"/>
    </xf>
    <xf numFmtId="171" fontId="12" fillId="36" borderId="19" xfId="42" applyFont="1" applyFill="1" applyBorder="1" applyAlignment="1">
      <alignment horizontal="left"/>
    </xf>
    <xf numFmtId="171" fontId="12" fillId="33" borderId="18" xfId="42" applyFont="1" applyFill="1" applyBorder="1" applyAlignment="1">
      <alignment horizontal="left"/>
    </xf>
    <xf numFmtId="171" fontId="12" fillId="33" borderId="19" xfId="42" applyFont="1" applyFill="1" applyBorder="1" applyAlignment="1">
      <alignment horizontal="left"/>
    </xf>
    <xf numFmtId="0" fontId="2" fillId="19" borderId="19" xfId="0" applyFont="1" applyFill="1" applyBorder="1" applyAlignment="1">
      <alignment horizontal="left"/>
    </xf>
    <xf numFmtId="0" fontId="2" fillId="0" borderId="20" xfId="0" applyFont="1" applyBorder="1" applyAlignment="1">
      <alignment horizontal="center"/>
    </xf>
    <xf numFmtId="171" fontId="3" fillId="33" borderId="13" xfId="42" applyFont="1" applyFill="1" applyBorder="1" applyAlignment="1">
      <alignment horizontal="left"/>
    </xf>
    <xf numFmtId="171" fontId="12" fillId="33" borderId="13" xfId="42" applyFont="1" applyFill="1" applyBorder="1" applyAlignment="1">
      <alignment horizontal="left"/>
    </xf>
    <xf numFmtId="171" fontId="12" fillId="0" borderId="19" xfId="42" applyFont="1" applyBorder="1" applyAlignment="1">
      <alignment horizontal="left"/>
    </xf>
    <xf numFmtId="171" fontId="3" fillId="0" borderId="19" xfId="42" applyFont="1" applyFill="1" applyBorder="1" applyAlignment="1">
      <alignment horizontal="left"/>
    </xf>
    <xf numFmtId="171" fontId="12" fillId="0" borderId="19" xfId="42" applyFont="1" applyFill="1" applyBorder="1" applyAlignment="1">
      <alignment horizontal="left"/>
    </xf>
    <xf numFmtId="0" fontId="2" fillId="19" borderId="18" xfId="0" applyFont="1" applyFill="1" applyBorder="1" applyAlignment="1">
      <alignment horizontal="center"/>
    </xf>
    <xf numFmtId="171" fontId="3" fillId="0" borderId="20" xfId="42" applyFont="1" applyBorder="1" applyAlignment="1">
      <alignment horizontal="left"/>
    </xf>
    <xf numFmtId="171" fontId="12" fillId="0" borderId="20" xfId="42" applyFont="1" applyBorder="1" applyAlignment="1">
      <alignment horizontal="left"/>
    </xf>
    <xf numFmtId="0" fontId="1" fillId="36" borderId="11" xfId="0" applyFont="1" applyFill="1" applyBorder="1" applyAlignment="1">
      <alignment horizontal="center"/>
    </xf>
    <xf numFmtId="171" fontId="10" fillId="33" borderId="45" xfId="42" applyFont="1" applyFill="1" applyBorder="1" applyAlignment="1">
      <alignment horizontal="left"/>
    </xf>
    <xf numFmtId="171" fontId="10" fillId="33" borderId="58" xfId="42" applyFont="1" applyFill="1" applyBorder="1" applyAlignment="1">
      <alignment horizontal="left"/>
    </xf>
    <xf numFmtId="0" fontId="1" fillId="36" borderId="18" xfId="0" applyFont="1" applyFill="1" applyBorder="1" applyAlignment="1">
      <alignment horizontal="center"/>
    </xf>
    <xf numFmtId="0" fontId="8" fillId="33" borderId="11" xfId="0" applyFont="1" applyFill="1" applyBorder="1" applyAlignment="1">
      <alignment/>
    </xf>
    <xf numFmtId="171" fontId="10" fillId="33" borderId="0" xfId="42" applyFont="1" applyFill="1" applyBorder="1" applyAlignment="1">
      <alignment horizontal="left"/>
    </xf>
    <xf numFmtId="0" fontId="8" fillId="33" borderId="15" xfId="0" applyFont="1" applyFill="1" applyBorder="1" applyAlignment="1">
      <alignment/>
    </xf>
    <xf numFmtId="0" fontId="1" fillId="33" borderId="27" xfId="0" applyFont="1" applyFill="1" applyBorder="1" applyAlignment="1">
      <alignment horizontal="center"/>
    </xf>
    <xf numFmtId="4" fontId="3" fillId="33" borderId="69" xfId="42" applyNumberFormat="1" applyFont="1" applyFill="1" applyBorder="1" applyAlignment="1" quotePrefix="1">
      <alignment horizontal="left"/>
    </xf>
    <xf numFmtId="171" fontId="10" fillId="33" borderId="47" xfId="42" applyFont="1" applyFill="1" applyBorder="1" applyAlignment="1" quotePrefix="1">
      <alignment horizontal="left"/>
    </xf>
    <xf numFmtId="171" fontId="3" fillId="33" borderId="47" xfId="42" applyFont="1" applyFill="1" applyBorder="1" applyAlignment="1" quotePrefix="1">
      <alignment horizontal="left"/>
    </xf>
    <xf numFmtId="171" fontId="3" fillId="0" borderId="18" xfId="42" applyFont="1" applyBorder="1" applyAlignment="1">
      <alignment horizontal="left"/>
    </xf>
    <xf numFmtId="171" fontId="3" fillId="0" borderId="11" xfId="42" applyFont="1" applyBorder="1" applyAlignment="1">
      <alignment horizontal="left"/>
    </xf>
    <xf numFmtId="171" fontId="3" fillId="0" borderId="56" xfId="42" applyFont="1" applyBorder="1" applyAlignment="1">
      <alignment horizontal="left"/>
    </xf>
    <xf numFmtId="171" fontId="3" fillId="34" borderId="55" xfId="42" applyFont="1" applyFill="1" applyBorder="1" applyAlignment="1">
      <alignment horizontal="left"/>
    </xf>
    <xf numFmtId="171" fontId="3" fillId="36" borderId="14" xfId="42" applyFont="1" applyFill="1" applyBorder="1" applyAlignment="1">
      <alignment horizontal="left"/>
    </xf>
    <xf numFmtId="171" fontId="3" fillId="0" borderId="55" xfId="42" applyFont="1" applyBorder="1" applyAlignment="1">
      <alignment horizontal="left"/>
    </xf>
    <xf numFmtId="171" fontId="3" fillId="0" borderId="33" xfId="42" applyFont="1" applyBorder="1" applyAlignment="1">
      <alignment horizontal="left"/>
    </xf>
    <xf numFmtId="171" fontId="3" fillId="0" borderId="61" xfId="42" applyFont="1" applyBorder="1" applyAlignment="1">
      <alignment horizontal="left"/>
    </xf>
    <xf numFmtId="4" fontId="3" fillId="36" borderId="18" xfId="42" applyNumberFormat="1" applyFont="1" applyFill="1" applyBorder="1" applyAlignment="1">
      <alignment horizontal="left"/>
    </xf>
    <xf numFmtId="4" fontId="11" fillId="0" borderId="37" xfId="42" applyNumberFormat="1" applyFont="1" applyBorder="1" applyAlignment="1">
      <alignment horizontal="left"/>
    </xf>
    <xf numFmtId="4" fontId="6" fillId="0" borderId="21" xfId="42" applyNumberFormat="1" applyFont="1" applyBorder="1" applyAlignment="1">
      <alignment horizontal="left"/>
    </xf>
    <xf numFmtId="0" fontId="3" fillId="19" borderId="19" xfId="0" applyFont="1" applyFill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43" xfId="42" applyNumberFormat="1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9" fillId="34" borderId="14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left"/>
    </xf>
    <xf numFmtId="0" fontId="2" fillId="33" borderId="5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49" xfId="0" applyFont="1" applyFill="1" applyBorder="1" applyAlignment="1">
      <alignment horizontal="left"/>
    </xf>
    <xf numFmtId="0" fontId="6" fillId="33" borderId="53" xfId="0" applyFont="1" applyFill="1" applyBorder="1" applyAlignment="1">
      <alignment horizontal="left" vertical="top" wrapText="1"/>
    </xf>
    <xf numFmtId="0" fontId="6" fillId="33" borderId="53" xfId="57" applyFont="1" applyFill="1" applyBorder="1">
      <alignment/>
      <protection/>
    </xf>
    <xf numFmtId="0" fontId="6" fillId="33" borderId="53" xfId="0" applyFont="1" applyFill="1" applyBorder="1" applyAlignment="1" applyProtection="1">
      <alignment horizontal="left" vertical="top" wrapText="1"/>
      <protection locked="0"/>
    </xf>
    <xf numFmtId="0" fontId="6" fillId="33" borderId="53" xfId="0" applyFont="1" applyFill="1" applyBorder="1" applyAlignment="1">
      <alignment horizontal="left" wrapText="1"/>
    </xf>
    <xf numFmtId="49" fontId="6" fillId="33" borderId="53" xfId="0" applyNumberFormat="1" applyFont="1" applyFill="1" applyBorder="1" applyAlignment="1">
      <alignment horizontal="left" wrapText="1"/>
    </xf>
    <xf numFmtId="1" fontId="6" fillId="33" borderId="53" xfId="0" applyNumberFormat="1" applyFont="1" applyFill="1" applyBorder="1" applyAlignment="1">
      <alignment horizontal="left" wrapText="1"/>
    </xf>
    <xf numFmtId="0" fontId="8" fillId="33" borderId="49" xfId="0" applyFont="1" applyFill="1" applyBorder="1" applyAlignment="1">
      <alignment/>
    </xf>
    <xf numFmtId="0" fontId="8" fillId="33" borderId="50" xfId="0" applyFont="1" applyFill="1" applyBorder="1" applyAlignment="1">
      <alignment/>
    </xf>
    <xf numFmtId="0" fontId="2" fillId="36" borderId="28" xfId="0" applyFont="1" applyFill="1" applyBorder="1" applyAlignment="1">
      <alignment horizontal="center"/>
    </xf>
    <xf numFmtId="0" fontId="1" fillId="36" borderId="52" xfId="0" applyFont="1" applyFill="1" applyBorder="1" applyAlignment="1">
      <alignment horizontal="center"/>
    </xf>
    <xf numFmtId="0" fontId="9" fillId="34" borderId="30" xfId="0" applyFont="1" applyFill="1" applyBorder="1" applyAlignment="1">
      <alignment horizontal="center"/>
    </xf>
    <xf numFmtId="171" fontId="3" fillId="34" borderId="30" xfId="42" applyFont="1" applyFill="1" applyBorder="1" applyAlignment="1">
      <alignment horizontal="center"/>
    </xf>
    <xf numFmtId="4" fontId="3" fillId="34" borderId="30" xfId="42" applyNumberFormat="1" applyFont="1" applyFill="1" applyBorder="1" applyAlignment="1">
      <alignment horizontal="center"/>
    </xf>
    <xf numFmtId="171" fontId="10" fillId="34" borderId="30" xfId="42" applyFont="1" applyFill="1" applyBorder="1" applyAlignment="1">
      <alignment horizontal="center"/>
    </xf>
    <xf numFmtId="171" fontId="10" fillId="0" borderId="38" xfId="42" applyFont="1" applyFill="1" applyBorder="1" applyAlignment="1">
      <alignment horizontal="left"/>
    </xf>
    <xf numFmtId="171" fontId="3" fillId="0" borderId="38" xfId="42" applyFont="1" applyFill="1" applyBorder="1" applyAlignment="1">
      <alignment horizontal="left"/>
    </xf>
    <xf numFmtId="0" fontId="1" fillId="38" borderId="19" xfId="0" applyFont="1" applyFill="1" applyBorder="1" applyAlignment="1">
      <alignment horizontal="center"/>
    </xf>
    <xf numFmtId="4" fontId="3" fillId="38" borderId="40" xfId="42" applyNumberFormat="1" applyFont="1" applyFill="1" applyBorder="1" applyAlignment="1">
      <alignment horizontal="left"/>
    </xf>
    <xf numFmtId="171" fontId="12" fillId="37" borderId="40" xfId="42" applyFont="1" applyFill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4" fontId="3" fillId="36" borderId="50" xfId="42" applyNumberFormat="1" applyFont="1" applyFill="1" applyBorder="1" applyAlignment="1">
      <alignment horizontal="center"/>
    </xf>
    <xf numFmtId="4" fontId="3" fillId="36" borderId="38" xfId="42" applyNumberFormat="1" applyFont="1" applyFill="1" applyBorder="1" applyAlignment="1">
      <alignment horizontal="center"/>
    </xf>
    <xf numFmtId="171" fontId="10" fillId="36" borderId="38" xfId="42" applyFont="1" applyFill="1" applyBorder="1" applyAlignment="1">
      <alignment horizontal="left"/>
    </xf>
    <xf numFmtId="171" fontId="3" fillId="36" borderId="38" xfId="42" applyFont="1" applyFill="1" applyBorder="1" applyAlignment="1">
      <alignment horizontal="left"/>
    </xf>
    <xf numFmtId="4" fontId="3" fillId="34" borderId="17" xfId="42" applyNumberFormat="1" applyFont="1" applyFill="1" applyBorder="1" applyAlignment="1">
      <alignment horizontal="center"/>
    </xf>
    <xf numFmtId="4" fontId="10" fillId="34" borderId="17" xfId="42" applyNumberFormat="1" applyFont="1" applyFill="1" applyBorder="1" applyAlignment="1">
      <alignment horizontal="center"/>
    </xf>
    <xf numFmtId="0" fontId="2" fillId="33" borderId="29" xfId="0" applyFont="1" applyFill="1" applyBorder="1" applyAlignment="1">
      <alignment/>
    </xf>
    <xf numFmtId="0" fontId="2" fillId="33" borderId="49" xfId="0" applyFont="1" applyFill="1" applyBorder="1" applyAlignment="1">
      <alignment/>
    </xf>
    <xf numFmtId="0" fontId="57" fillId="33" borderId="20" xfId="0" applyFont="1" applyFill="1" applyBorder="1" applyAlignment="1">
      <alignment vertical="center" wrapText="1"/>
    </xf>
    <xf numFmtId="0" fontId="1" fillId="34" borderId="39" xfId="0" applyFont="1" applyFill="1" applyBorder="1" applyAlignment="1">
      <alignment horizontal="center"/>
    </xf>
    <xf numFmtId="4" fontId="3" fillId="0" borderId="65" xfId="42" applyNumberFormat="1" applyFont="1" applyBorder="1" applyAlignment="1">
      <alignment horizontal="center"/>
    </xf>
    <xf numFmtId="4" fontId="3" fillId="34" borderId="43" xfId="42" applyNumberFormat="1" applyFont="1" applyFill="1" applyBorder="1" applyAlignment="1">
      <alignment horizontal="left"/>
    </xf>
    <xf numFmtId="4" fontId="3" fillId="36" borderId="58" xfId="42" applyNumberFormat="1" applyFont="1" applyFill="1" applyBorder="1" applyAlignment="1">
      <alignment horizontal="left"/>
    </xf>
    <xf numFmtId="0" fontId="2" fillId="33" borderId="39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8" fillId="0" borderId="39" xfId="0" applyFont="1" applyBorder="1" applyAlignment="1">
      <alignment horizontal="left"/>
    </xf>
    <xf numFmtId="0" fontId="6" fillId="33" borderId="49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6" fillId="33" borderId="67" xfId="0" applyFont="1" applyFill="1" applyBorder="1" applyAlignment="1">
      <alignment horizontal="left" vertical="top" wrapText="1"/>
    </xf>
    <xf numFmtId="0" fontId="6" fillId="33" borderId="56" xfId="0" applyFont="1" applyFill="1" applyBorder="1" applyAlignment="1">
      <alignment horizontal="left" vertical="top" wrapText="1"/>
    </xf>
    <xf numFmtId="0" fontId="6" fillId="33" borderId="56" xfId="0" applyFont="1" applyFill="1" applyBorder="1" applyAlignment="1">
      <alignment vertical="center" wrapText="1"/>
    </xf>
    <xf numFmtId="0" fontId="6" fillId="33" borderId="70" xfId="0" applyFont="1" applyFill="1" applyBorder="1" applyAlignment="1" applyProtection="1">
      <alignment horizontal="left" vertical="top" wrapText="1"/>
      <protection locked="0"/>
    </xf>
    <xf numFmtId="1" fontId="6" fillId="33" borderId="53" xfId="0" applyNumberFormat="1" applyFont="1" applyFill="1" applyBorder="1" applyAlignment="1" applyProtection="1">
      <alignment horizontal="left" vertical="top" wrapText="1"/>
      <protection locked="0"/>
    </xf>
    <xf numFmtId="0" fontId="6" fillId="33" borderId="53" xfId="0" applyFont="1" applyFill="1" applyBorder="1" applyAlignment="1" applyProtection="1">
      <alignment horizontal="left" vertical="center" wrapText="1"/>
      <protection locked="0"/>
    </xf>
    <xf numFmtId="1" fontId="6" fillId="33" borderId="53" xfId="0" applyNumberFormat="1" applyFont="1" applyFill="1" applyBorder="1" applyAlignment="1">
      <alignment horizontal="left" vertical="top" wrapText="1"/>
    </xf>
    <xf numFmtId="0" fontId="6" fillId="33" borderId="53" xfId="57" applyFont="1" applyFill="1" applyBorder="1" applyAlignment="1">
      <alignment horizontal="left" vertical="top" wrapText="1"/>
      <protection/>
    </xf>
    <xf numFmtId="0" fontId="6" fillId="0" borderId="49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2" fillId="13" borderId="71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left"/>
    </xf>
    <xf numFmtId="0" fontId="2" fillId="33" borderId="70" xfId="0" applyFont="1" applyFill="1" applyBorder="1" applyAlignment="1">
      <alignment horizontal="left"/>
    </xf>
    <xf numFmtId="0" fontId="2" fillId="33" borderId="72" xfId="0" applyFont="1" applyFill="1" applyBorder="1" applyAlignment="1">
      <alignment horizontal="left"/>
    </xf>
    <xf numFmtId="0" fontId="2" fillId="33" borderId="68" xfId="0" applyFont="1" applyFill="1" applyBorder="1" applyAlignment="1">
      <alignment horizontal="left"/>
    </xf>
    <xf numFmtId="0" fontId="3" fillId="33" borderId="39" xfId="0" applyFont="1" applyFill="1" applyBorder="1" applyAlignment="1">
      <alignment horizontal="left"/>
    </xf>
    <xf numFmtId="0" fontId="2" fillId="33" borderId="50" xfId="0" applyFont="1" applyFill="1" applyBorder="1" applyAlignment="1">
      <alignment/>
    </xf>
    <xf numFmtId="4" fontId="3" fillId="0" borderId="49" xfId="42" applyNumberFormat="1" applyFont="1" applyBorder="1" applyAlignment="1">
      <alignment horizontal="left"/>
    </xf>
    <xf numFmtId="4" fontId="3" fillId="0" borderId="72" xfId="42" applyNumberFormat="1" applyFont="1" applyBorder="1" applyAlignment="1">
      <alignment horizontal="left"/>
    </xf>
    <xf numFmtId="4" fontId="3" fillId="0" borderId="26" xfId="42" applyNumberFormat="1" applyFont="1" applyBorder="1" applyAlignment="1">
      <alignment horizontal="left"/>
    </xf>
    <xf numFmtId="4" fontId="3" fillId="34" borderId="72" xfId="42" applyNumberFormat="1" applyFont="1" applyFill="1" applyBorder="1" applyAlignment="1">
      <alignment horizontal="left"/>
    </xf>
    <xf numFmtId="4" fontId="3" fillId="0" borderId="25" xfId="42" applyNumberFormat="1" applyFont="1" applyBorder="1" applyAlignment="1">
      <alignment horizontal="left"/>
    </xf>
    <xf numFmtId="4" fontId="3" fillId="0" borderId="53" xfId="42" applyNumberFormat="1" applyFont="1" applyBorder="1" applyAlignment="1">
      <alignment horizontal="left"/>
    </xf>
    <xf numFmtId="4" fontId="3" fillId="33" borderId="58" xfId="42" applyNumberFormat="1" applyFont="1" applyFill="1" applyBorder="1" applyAlignment="1">
      <alignment horizontal="left"/>
    </xf>
    <xf numFmtId="4" fontId="3" fillId="0" borderId="27" xfId="42" applyNumberFormat="1" applyFont="1" applyFill="1" applyBorder="1" applyAlignment="1">
      <alignment horizontal="left"/>
    </xf>
    <xf numFmtId="4" fontId="3" fillId="33" borderId="73" xfId="42" applyNumberFormat="1" applyFont="1" applyFill="1" applyBorder="1" applyAlignment="1">
      <alignment horizontal="left"/>
    </xf>
    <xf numFmtId="4" fontId="3" fillId="0" borderId="51" xfId="42" applyNumberFormat="1" applyFont="1" applyBorder="1" applyAlignment="1">
      <alignment horizontal="left"/>
    </xf>
    <xf numFmtId="4" fontId="3" fillId="33" borderId="51" xfId="42" applyNumberFormat="1" applyFont="1" applyFill="1" applyBorder="1" applyAlignment="1">
      <alignment horizontal="left"/>
    </xf>
    <xf numFmtId="4" fontId="3" fillId="0" borderId="43" xfId="0" applyNumberFormat="1" applyFont="1" applyBorder="1" applyAlignment="1">
      <alignment horizontal="left"/>
    </xf>
    <xf numFmtId="4" fontId="3" fillId="0" borderId="65" xfId="42" applyNumberFormat="1" applyFont="1" applyBorder="1" applyAlignment="1">
      <alignment horizontal="left"/>
    </xf>
    <xf numFmtId="4" fontId="3" fillId="33" borderId="45" xfId="0" applyNumberFormat="1" applyFont="1" applyFill="1" applyBorder="1" applyAlignment="1">
      <alignment horizontal="left"/>
    </xf>
    <xf numFmtId="171" fontId="3" fillId="0" borderId="60" xfId="42" applyFont="1" applyBorder="1" applyAlignment="1">
      <alignment horizontal="left"/>
    </xf>
    <xf numFmtId="4" fontId="3" fillId="35" borderId="58" xfId="42" applyNumberFormat="1" applyFont="1" applyFill="1" applyBorder="1" applyAlignment="1">
      <alignment horizontal="left"/>
    </xf>
    <xf numFmtId="4" fontId="3" fillId="0" borderId="58" xfId="42" applyNumberFormat="1" applyFont="1" applyBorder="1" applyAlignment="1">
      <alignment horizontal="left"/>
    </xf>
    <xf numFmtId="4" fontId="3" fillId="34" borderId="58" xfId="42" applyNumberFormat="1" applyFont="1" applyFill="1" applyBorder="1" applyAlignment="1">
      <alignment horizontal="left"/>
    </xf>
    <xf numFmtId="171" fontId="3" fillId="0" borderId="43" xfId="42" applyFont="1" applyBorder="1" applyAlignment="1">
      <alignment horizontal="left"/>
    </xf>
    <xf numFmtId="4" fontId="3" fillId="37" borderId="58" xfId="42" applyNumberFormat="1" applyFont="1" applyFill="1" applyBorder="1" applyAlignment="1">
      <alignment horizontal="left"/>
    </xf>
    <xf numFmtId="4" fontId="3" fillId="35" borderId="44" xfId="42" applyNumberFormat="1" applyFont="1" applyFill="1" applyBorder="1" applyAlignment="1">
      <alignment horizontal="left"/>
    </xf>
    <xf numFmtId="4" fontId="3" fillId="0" borderId="58" xfId="42" applyNumberFormat="1" applyFont="1" applyFill="1" applyBorder="1" applyAlignment="1">
      <alignment horizontal="left"/>
    </xf>
    <xf numFmtId="4" fontId="3" fillId="35" borderId="58" xfId="0" applyNumberFormat="1" applyFont="1" applyFill="1" applyBorder="1" applyAlignment="1">
      <alignment horizontal="left"/>
    </xf>
    <xf numFmtId="4" fontId="3" fillId="35" borderId="43" xfId="0" applyNumberFormat="1" applyFont="1" applyFill="1" applyBorder="1" applyAlignment="1">
      <alignment horizontal="left"/>
    </xf>
    <xf numFmtId="4" fontId="3" fillId="35" borderId="44" xfId="0" applyNumberFormat="1" applyFont="1" applyFill="1" applyBorder="1" applyAlignment="1">
      <alignment horizontal="left"/>
    </xf>
    <xf numFmtId="4" fontId="3" fillId="37" borderId="43" xfId="42" applyNumberFormat="1" applyFont="1" applyFill="1" applyBorder="1" applyAlignment="1">
      <alignment horizontal="left"/>
    </xf>
    <xf numFmtId="4" fontId="3" fillId="35" borderId="43" xfId="42" applyNumberFormat="1" applyFont="1" applyFill="1" applyBorder="1" applyAlignment="1">
      <alignment horizontal="left"/>
    </xf>
    <xf numFmtId="4" fontId="3" fillId="33" borderId="59" xfId="42" applyNumberFormat="1" applyFont="1" applyFill="1" applyBorder="1" applyAlignment="1">
      <alignment horizontal="left"/>
    </xf>
    <xf numFmtId="4" fontId="3" fillId="33" borderId="74" xfId="42" applyNumberFormat="1" applyFont="1" applyFill="1" applyBorder="1" applyAlignment="1">
      <alignment horizontal="left"/>
    </xf>
    <xf numFmtId="4" fontId="6" fillId="0" borderId="44" xfId="42" applyNumberFormat="1" applyFont="1" applyBorder="1" applyAlignment="1">
      <alignment horizontal="left"/>
    </xf>
    <xf numFmtId="4" fontId="3" fillId="35" borderId="45" xfId="42" applyNumberFormat="1" applyFont="1" applyFill="1" applyBorder="1" applyAlignment="1">
      <alignment horizontal="left"/>
    </xf>
    <xf numFmtId="4" fontId="3" fillId="35" borderId="65" xfId="42" applyNumberFormat="1" applyFont="1" applyFill="1" applyBorder="1" applyAlignment="1">
      <alignment horizontal="left"/>
    </xf>
    <xf numFmtId="4" fontId="3" fillId="13" borderId="65" xfId="42" applyNumberFormat="1" applyFont="1" applyFill="1" applyBorder="1" applyAlignment="1">
      <alignment horizontal="left"/>
    </xf>
    <xf numFmtId="4" fontId="3" fillId="35" borderId="75" xfId="42" applyNumberFormat="1" applyFont="1" applyFill="1" applyBorder="1" applyAlignment="1">
      <alignment horizontal="left"/>
    </xf>
    <xf numFmtId="4" fontId="3" fillId="32" borderId="43" xfId="42" applyNumberFormat="1" applyFont="1" applyFill="1" applyBorder="1" applyAlignment="1">
      <alignment horizontal="left"/>
    </xf>
    <xf numFmtId="4" fontId="3" fillId="32" borderId="58" xfId="42" applyNumberFormat="1" applyFont="1" applyFill="1" applyBorder="1" applyAlignment="1">
      <alignment horizontal="left"/>
    </xf>
    <xf numFmtId="4" fontId="3" fillId="38" borderId="58" xfId="42" applyNumberFormat="1" applyFont="1" applyFill="1" applyBorder="1" applyAlignment="1">
      <alignment horizontal="left"/>
    </xf>
    <xf numFmtId="4" fontId="3" fillId="13" borderId="69" xfId="42" applyNumberFormat="1" applyFont="1" applyFill="1" applyBorder="1" applyAlignment="1">
      <alignment horizontal="left"/>
    </xf>
    <xf numFmtId="0" fontId="5" fillId="34" borderId="52" xfId="0" applyFont="1" applyFill="1" applyBorder="1" applyAlignment="1">
      <alignment horizontal="center"/>
    </xf>
    <xf numFmtId="4" fontId="3" fillId="34" borderId="76" xfId="42" applyNumberFormat="1" applyFont="1" applyFill="1" applyBorder="1" applyAlignment="1">
      <alignment horizontal="left"/>
    </xf>
    <xf numFmtId="4" fontId="3" fillId="34" borderId="14" xfId="42" applyNumberFormat="1" applyFont="1" applyFill="1" applyBorder="1" applyAlignment="1">
      <alignment horizontal="left"/>
    </xf>
    <xf numFmtId="171" fontId="10" fillId="34" borderId="14" xfId="42" applyFont="1" applyFill="1" applyBorder="1" applyAlignment="1">
      <alignment horizontal="left"/>
    </xf>
    <xf numFmtId="171" fontId="3" fillId="34" borderId="14" xfId="42" applyFont="1" applyFill="1" applyBorder="1" applyAlignment="1">
      <alignment horizontal="left"/>
    </xf>
    <xf numFmtId="0" fontId="55" fillId="34" borderId="13" xfId="0" applyFont="1" applyFill="1" applyBorder="1" applyAlignment="1">
      <alignment horizontal="center"/>
    </xf>
    <xf numFmtId="0" fontId="2" fillId="39" borderId="19" xfId="0" applyFont="1" applyFill="1" applyBorder="1" applyAlignment="1">
      <alignment horizontal="center"/>
    </xf>
    <xf numFmtId="0" fontId="3" fillId="40" borderId="17" xfId="0" applyFont="1" applyFill="1" applyBorder="1" applyAlignment="1">
      <alignment horizontal="center"/>
    </xf>
    <xf numFmtId="4" fontId="3" fillId="33" borderId="69" xfId="42" applyNumberFormat="1" applyFont="1" applyFill="1" applyBorder="1" applyAlignment="1">
      <alignment horizontal="left"/>
    </xf>
    <xf numFmtId="4" fontId="3" fillId="0" borderId="76" xfId="42" applyNumberFormat="1" applyFont="1" applyBorder="1" applyAlignment="1">
      <alignment horizontal="left"/>
    </xf>
    <xf numFmtId="4" fontId="3" fillId="0" borderId="14" xfId="42" applyNumberFormat="1" applyFont="1" applyBorder="1" applyAlignment="1">
      <alignment horizontal="left"/>
    </xf>
    <xf numFmtId="4" fontId="12" fillId="0" borderId="14" xfId="42" applyNumberFormat="1" applyFont="1" applyBorder="1" applyAlignment="1">
      <alignment horizontal="left"/>
    </xf>
    <xf numFmtId="171" fontId="3" fillId="0" borderId="14" xfId="42" applyFont="1" applyBorder="1" applyAlignment="1">
      <alignment horizontal="left"/>
    </xf>
    <xf numFmtId="4" fontId="12" fillId="33" borderId="17" xfId="42" applyNumberFormat="1" applyFont="1" applyFill="1" applyBorder="1" applyAlignment="1">
      <alignment horizontal="left"/>
    </xf>
    <xf numFmtId="4" fontId="3" fillId="13" borderId="19" xfId="0" applyNumberFormat="1" applyFont="1" applyFill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" fontId="3" fillId="0" borderId="39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4" fontId="2" fillId="0" borderId="39" xfId="0" applyNumberFormat="1" applyFont="1" applyBorder="1" applyAlignment="1">
      <alignment horizontal="center"/>
    </xf>
    <xf numFmtId="171" fontId="1" fillId="36" borderId="39" xfId="42" applyFont="1" applyFill="1" applyBorder="1" applyAlignment="1">
      <alignment horizontal="center"/>
    </xf>
    <xf numFmtId="4" fontId="3" fillId="0" borderId="39" xfId="0" applyNumberFormat="1" applyFont="1" applyFill="1" applyBorder="1" applyAlignment="1">
      <alignment horizontal="center"/>
    </xf>
    <xf numFmtId="4" fontId="1" fillId="13" borderId="39" xfId="0" applyNumberFormat="1" applyFont="1" applyFill="1" applyBorder="1" applyAlignment="1">
      <alignment horizontal="center"/>
    </xf>
    <xf numFmtId="0" fontId="1" fillId="13" borderId="39" xfId="0" applyFont="1" applyFill="1" applyBorder="1" applyAlignment="1">
      <alignment horizontal="center"/>
    </xf>
    <xf numFmtId="4" fontId="3" fillId="13" borderId="39" xfId="0" applyNumberFormat="1" applyFont="1" applyFill="1" applyBorder="1" applyAlignment="1">
      <alignment horizontal="center"/>
    </xf>
    <xf numFmtId="0" fontId="2" fillId="13" borderId="39" xfId="0" applyFont="1" applyFill="1" applyBorder="1" applyAlignment="1">
      <alignment horizontal="left"/>
    </xf>
    <xf numFmtId="0" fontId="1" fillId="36" borderId="39" xfId="0" applyFont="1" applyFill="1" applyBorder="1" applyAlignment="1">
      <alignment horizontal="center"/>
    </xf>
    <xf numFmtId="0" fontId="2" fillId="19" borderId="39" xfId="0" applyFont="1" applyFill="1" applyBorder="1" applyAlignment="1">
      <alignment horizontal="center"/>
    </xf>
    <xf numFmtId="0" fontId="2" fillId="19" borderId="39" xfId="0" applyFont="1" applyFill="1" applyBorder="1" applyAlignment="1">
      <alignment horizontal="left"/>
    </xf>
    <xf numFmtId="0" fontId="6" fillId="33" borderId="39" xfId="0" applyFont="1" applyFill="1" applyBorder="1" applyAlignment="1">
      <alignment horizontal="left"/>
    </xf>
    <xf numFmtId="0" fontId="8" fillId="0" borderId="39" xfId="0" applyFont="1" applyBorder="1" applyAlignment="1">
      <alignment/>
    </xf>
    <xf numFmtId="0" fontId="3" fillId="19" borderId="39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2" fillId="33" borderId="39" xfId="0" applyFont="1" applyFill="1" applyBorder="1" applyAlignment="1">
      <alignment/>
    </xf>
    <xf numFmtId="0" fontId="2" fillId="33" borderId="39" xfId="0" applyFont="1" applyFill="1" applyBorder="1" applyAlignment="1">
      <alignment horizontal="center"/>
    </xf>
    <xf numFmtId="4" fontId="1" fillId="34" borderId="39" xfId="0" applyNumberFormat="1" applyFont="1" applyFill="1" applyBorder="1" applyAlignment="1">
      <alignment horizontal="center"/>
    </xf>
    <xf numFmtId="4" fontId="3" fillId="33" borderId="29" xfId="0" applyNumberFormat="1" applyFont="1" applyFill="1" applyBorder="1" applyAlignment="1">
      <alignment horizontal="center"/>
    </xf>
    <xf numFmtId="0" fontId="3" fillId="40" borderId="19" xfId="0" applyFont="1" applyFill="1" applyBorder="1" applyAlignment="1">
      <alignment horizontal="center"/>
    </xf>
    <xf numFmtId="0" fontId="2" fillId="13" borderId="20" xfId="0" applyFont="1" applyFill="1" applyBorder="1" applyAlignment="1">
      <alignment/>
    </xf>
    <xf numFmtId="0" fontId="2" fillId="13" borderId="20" xfId="0" applyFont="1" applyFill="1" applyBorder="1" applyAlignment="1">
      <alignment horizontal="center"/>
    </xf>
    <xf numFmtId="0" fontId="2" fillId="13" borderId="39" xfId="0" applyFont="1" applyFill="1" applyBorder="1" applyAlignment="1">
      <alignment/>
    </xf>
    <xf numFmtId="4" fontId="3" fillId="38" borderId="19" xfId="0" applyNumberFormat="1" applyFont="1" applyFill="1" applyBorder="1" applyAlignment="1">
      <alignment horizontal="left"/>
    </xf>
    <xf numFmtId="4" fontId="3" fillId="0" borderId="20" xfId="0" applyNumberFormat="1" applyFont="1" applyBorder="1" applyAlignment="1">
      <alignment horizontal="left"/>
    </xf>
    <xf numFmtId="0" fontId="5" fillId="34" borderId="20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1" fillId="13" borderId="39" xfId="0" applyFont="1" applyFill="1" applyBorder="1" applyAlignment="1">
      <alignment horizontal="left"/>
    </xf>
    <xf numFmtId="0" fontId="6" fillId="33" borderId="39" xfId="0" applyFont="1" applyFill="1" applyBorder="1" applyAlignment="1">
      <alignment horizontal="left" vertical="top" wrapText="1"/>
    </xf>
    <xf numFmtId="0" fontId="6" fillId="33" borderId="39" xfId="0" applyFont="1" applyFill="1" applyBorder="1" applyAlignment="1">
      <alignment vertical="center" wrapText="1"/>
    </xf>
    <xf numFmtId="0" fontId="3" fillId="19" borderId="39" xfId="0" applyFont="1" applyFill="1" applyBorder="1" applyAlignment="1">
      <alignment horizontal="left"/>
    </xf>
    <xf numFmtId="0" fontId="6" fillId="33" borderId="39" xfId="0" applyFont="1" applyFill="1" applyBorder="1" applyAlignment="1" applyProtection="1">
      <alignment horizontal="left" vertical="top" wrapText="1"/>
      <protection locked="0"/>
    </xf>
    <xf numFmtId="0" fontId="6" fillId="33" borderId="39" xfId="57" applyFont="1" applyFill="1" applyBorder="1">
      <alignment/>
      <protection/>
    </xf>
    <xf numFmtId="0" fontId="6" fillId="33" borderId="39" xfId="0" applyNumberFormat="1" applyFont="1" applyFill="1" applyBorder="1" applyAlignment="1" applyProtection="1">
      <alignment horizontal="left" vertical="top" wrapText="1"/>
      <protection locked="0"/>
    </xf>
    <xf numFmtId="0" fontId="6" fillId="33" borderId="39" xfId="0" applyFont="1" applyFill="1" applyBorder="1" applyAlignment="1">
      <alignment horizontal="left" wrapText="1"/>
    </xf>
    <xf numFmtId="0" fontId="6" fillId="33" borderId="39" xfId="0" applyFont="1" applyFill="1" applyBorder="1" applyAlignment="1">
      <alignment vertical="center"/>
    </xf>
    <xf numFmtId="49" fontId="6" fillId="33" borderId="39" xfId="0" applyNumberFormat="1" applyFont="1" applyFill="1" applyBorder="1" applyAlignment="1">
      <alignment horizontal="left" wrapText="1"/>
    </xf>
    <xf numFmtId="1" fontId="6" fillId="33" borderId="39" xfId="0" applyNumberFormat="1" applyFont="1" applyFill="1" applyBorder="1" applyAlignment="1">
      <alignment horizontal="left" wrapText="1"/>
    </xf>
    <xf numFmtId="0" fontId="6" fillId="33" borderId="39" xfId="0" applyFont="1" applyFill="1" applyBorder="1" applyAlignment="1">
      <alignment/>
    </xf>
    <xf numFmtId="1" fontId="6" fillId="33" borderId="39" xfId="0" applyNumberFormat="1" applyFont="1" applyFill="1" applyBorder="1" applyAlignment="1" applyProtection="1">
      <alignment horizontal="left" vertical="top" wrapText="1"/>
      <protection locked="0"/>
    </xf>
    <xf numFmtId="0" fontId="6" fillId="33" borderId="39" xfId="0" applyFont="1" applyFill="1" applyBorder="1" applyAlignment="1" applyProtection="1">
      <alignment horizontal="left" vertical="center" wrapText="1"/>
      <protection locked="0"/>
    </xf>
    <xf numFmtId="1" fontId="6" fillId="33" borderId="39" xfId="0" applyNumberFormat="1" applyFont="1" applyFill="1" applyBorder="1" applyAlignment="1">
      <alignment horizontal="left" vertical="top" wrapText="1"/>
    </xf>
    <xf numFmtId="1" fontId="6" fillId="33" borderId="39" xfId="0" applyNumberFormat="1" applyFont="1" applyFill="1" applyBorder="1" applyAlignment="1">
      <alignment horizontal="left" vertical="top"/>
    </xf>
    <xf numFmtId="0" fontId="6" fillId="33" borderId="39" xfId="57" applyFont="1" applyFill="1" applyBorder="1" applyAlignment="1">
      <alignment horizontal="left" vertical="top" wrapText="1"/>
      <protection/>
    </xf>
    <xf numFmtId="0" fontId="6" fillId="33" borderId="39" xfId="57" applyFont="1" applyFill="1" applyBorder="1" applyAlignment="1" applyProtection="1">
      <alignment horizontal="left" vertical="top" wrapText="1"/>
      <protection locked="0"/>
    </xf>
    <xf numFmtId="0" fontId="6" fillId="33" borderId="39" xfId="57" applyFont="1" applyFill="1" applyBorder="1" applyAlignment="1" applyProtection="1">
      <alignment horizontal="left" vertical="top"/>
      <protection locked="0"/>
    </xf>
    <xf numFmtId="0" fontId="6" fillId="33" borderId="39" xfId="57" applyNumberFormat="1" applyFont="1" applyFill="1" applyBorder="1" applyAlignment="1" applyProtection="1">
      <alignment horizontal="left" vertical="top" wrapText="1"/>
      <protection locked="0"/>
    </xf>
    <xf numFmtId="0" fontId="6" fillId="33" borderId="39" xfId="0" applyFont="1" applyFill="1" applyBorder="1" applyAlignment="1">
      <alignment horizontal="left"/>
    </xf>
    <xf numFmtId="0" fontId="6" fillId="0" borderId="39" xfId="0" applyFont="1" applyBorder="1" applyAlignment="1">
      <alignment vertical="center" wrapText="1"/>
    </xf>
    <xf numFmtId="0" fontId="6" fillId="0" borderId="39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vertical="center" wrapText="1"/>
    </xf>
    <xf numFmtId="0" fontId="3" fillId="36" borderId="39" xfId="0" applyFont="1" applyFill="1" applyBorder="1" applyAlignment="1">
      <alignment horizontal="center"/>
    </xf>
    <xf numFmtId="0" fontId="3" fillId="35" borderId="39" xfId="0" applyFont="1" applyFill="1" applyBorder="1" applyAlignment="1">
      <alignment horizontal="center"/>
    </xf>
    <xf numFmtId="0" fontId="3" fillId="37" borderId="39" xfId="0" applyFont="1" applyFill="1" applyBorder="1" applyAlignment="1">
      <alignment horizontal="center"/>
    </xf>
    <xf numFmtId="0" fontId="1" fillId="37" borderId="39" xfId="0" applyFont="1" applyFill="1" applyBorder="1" applyAlignment="1">
      <alignment horizontal="center"/>
    </xf>
    <xf numFmtId="4" fontId="3" fillId="38" borderId="19" xfId="0" applyNumberFormat="1" applyFont="1" applyFill="1" applyBorder="1" applyAlignment="1">
      <alignment/>
    </xf>
    <xf numFmtId="4" fontId="3" fillId="0" borderId="39" xfId="0" applyNumberFormat="1" applyFont="1" applyBorder="1" applyAlignment="1">
      <alignment/>
    </xf>
    <xf numFmtId="0" fontId="57" fillId="33" borderId="39" xfId="0" applyFont="1" applyFill="1" applyBorder="1" applyAlignment="1">
      <alignment vertical="center" wrapText="1"/>
    </xf>
    <xf numFmtId="0" fontId="56" fillId="33" borderId="39" xfId="0" applyFont="1" applyFill="1" applyBorder="1" applyAlignment="1">
      <alignment vertical="center" wrapText="1"/>
    </xf>
    <xf numFmtId="0" fontId="58" fillId="33" borderId="39" xfId="0" applyFont="1" applyFill="1" applyBorder="1" applyAlignment="1">
      <alignment vertical="center" wrapText="1"/>
    </xf>
    <xf numFmtId="4" fontId="3" fillId="36" borderId="39" xfId="0" applyNumberFormat="1" applyFont="1" applyFill="1" applyBorder="1" applyAlignment="1">
      <alignment horizontal="center"/>
    </xf>
    <xf numFmtId="4" fontId="3" fillId="34" borderId="77" xfId="42" applyNumberFormat="1" applyFont="1" applyFill="1" applyBorder="1" applyAlignment="1">
      <alignment horizontal="left"/>
    </xf>
    <xf numFmtId="4" fontId="3" fillId="13" borderId="76" xfId="42" applyNumberFormat="1" applyFont="1" applyFill="1" applyBorder="1" applyAlignment="1">
      <alignment horizontal="left"/>
    </xf>
    <xf numFmtId="4" fontId="3" fillId="13" borderId="59" xfId="42" applyNumberFormat="1" applyFont="1" applyFill="1" applyBorder="1" applyAlignment="1">
      <alignment horizontal="left"/>
    </xf>
    <xf numFmtId="4" fontId="3" fillId="34" borderId="43" xfId="42" applyNumberFormat="1" applyFont="1" applyFill="1" applyBorder="1" applyAlignment="1">
      <alignment horizontal="center"/>
    </xf>
    <xf numFmtId="4" fontId="3" fillId="0" borderId="75" xfId="42" applyNumberFormat="1" applyFont="1" applyBorder="1" applyAlignment="1">
      <alignment horizontal="center"/>
    </xf>
    <xf numFmtId="4" fontId="3" fillId="34" borderId="51" xfId="42" applyNumberFormat="1" applyFont="1" applyFill="1" applyBorder="1" applyAlignment="1">
      <alignment horizontal="center"/>
    </xf>
    <xf numFmtId="4" fontId="3" fillId="36" borderId="43" xfId="42" applyNumberFormat="1" applyFont="1" applyFill="1" applyBorder="1" applyAlignment="1">
      <alignment horizontal="center"/>
    </xf>
    <xf numFmtId="4" fontId="3" fillId="33" borderId="43" xfId="42" applyNumberFormat="1" applyFont="1" applyFill="1" applyBorder="1" applyAlignment="1">
      <alignment horizontal="center"/>
    </xf>
    <xf numFmtId="4" fontId="3" fillId="13" borderId="43" xfId="42" applyNumberFormat="1" applyFont="1" applyFill="1" applyBorder="1" applyAlignment="1">
      <alignment horizontal="center"/>
    </xf>
    <xf numFmtId="4" fontId="3" fillId="0" borderId="48" xfId="42" applyNumberFormat="1" applyFont="1" applyBorder="1" applyAlignment="1">
      <alignment horizontal="left"/>
    </xf>
    <xf numFmtId="4" fontId="3" fillId="33" borderId="62" xfId="42" applyNumberFormat="1" applyFont="1" applyFill="1" applyBorder="1" applyAlignment="1">
      <alignment horizontal="left"/>
    </xf>
    <xf numFmtId="4" fontId="3" fillId="33" borderId="48" xfId="42" applyNumberFormat="1" applyFont="1" applyFill="1" applyBorder="1" applyAlignment="1">
      <alignment horizontal="left"/>
    </xf>
    <xf numFmtId="4" fontId="3" fillId="0" borderId="62" xfId="42" applyNumberFormat="1" applyFont="1" applyBorder="1" applyAlignment="1">
      <alignment horizontal="left"/>
    </xf>
    <xf numFmtId="4" fontId="3" fillId="0" borderId="10" xfId="42" applyNumberFormat="1" applyFont="1" applyBorder="1" applyAlignment="1">
      <alignment horizontal="left"/>
    </xf>
    <xf numFmtId="4" fontId="3" fillId="0" borderId="64" xfId="0" applyNumberFormat="1" applyFont="1" applyBorder="1" applyAlignment="1">
      <alignment horizontal="left"/>
    </xf>
    <xf numFmtId="4" fontId="3" fillId="33" borderId="64" xfId="0" applyNumberFormat="1" applyFont="1" applyFill="1" applyBorder="1" applyAlignment="1">
      <alignment horizontal="left"/>
    </xf>
    <xf numFmtId="4" fontId="3" fillId="33" borderId="62" xfId="0" applyNumberFormat="1" applyFont="1" applyFill="1" applyBorder="1" applyAlignment="1">
      <alignment horizontal="left"/>
    </xf>
    <xf numFmtId="171" fontId="3" fillId="0" borderId="62" xfId="42" applyFont="1" applyBorder="1" applyAlignment="1">
      <alignment horizontal="left"/>
    </xf>
    <xf numFmtId="171" fontId="3" fillId="13" borderId="63" xfId="42" applyFont="1" applyFill="1" applyBorder="1" applyAlignment="1">
      <alignment horizontal="left"/>
    </xf>
    <xf numFmtId="171" fontId="3" fillId="0" borderId="10" xfId="42" applyFont="1" applyBorder="1" applyAlignment="1">
      <alignment horizontal="left"/>
    </xf>
    <xf numFmtId="171" fontId="3" fillId="33" borderId="10" xfId="42" applyFont="1" applyFill="1" applyBorder="1" applyAlignment="1">
      <alignment horizontal="left"/>
    </xf>
    <xf numFmtId="4" fontId="3" fillId="0" borderId="48" xfId="0" applyNumberFormat="1" applyFont="1" applyBorder="1" applyAlignment="1">
      <alignment horizontal="left"/>
    </xf>
    <xf numFmtId="171" fontId="3" fillId="33" borderId="62" xfId="42" applyFont="1" applyFill="1" applyBorder="1" applyAlignment="1">
      <alignment horizontal="left"/>
    </xf>
    <xf numFmtId="4" fontId="3" fillId="0" borderId="10" xfId="0" applyNumberFormat="1" applyFont="1" applyBorder="1" applyAlignment="1">
      <alignment horizontal="left"/>
    </xf>
    <xf numFmtId="4" fontId="6" fillId="0" borderId="10" xfId="42" applyNumberFormat="1" applyFont="1" applyBorder="1" applyAlignment="1">
      <alignment horizontal="left"/>
    </xf>
    <xf numFmtId="4" fontId="6" fillId="0" borderId="64" xfId="42" applyNumberFormat="1" applyFont="1" applyBorder="1" applyAlignment="1">
      <alignment horizontal="left"/>
    </xf>
    <xf numFmtId="4" fontId="6" fillId="0" borderId="48" xfId="42" applyNumberFormat="1" applyFont="1" applyBorder="1" applyAlignment="1">
      <alignment horizontal="left"/>
    </xf>
    <xf numFmtId="4" fontId="6" fillId="0" borderId="62" xfId="42" applyNumberFormat="1" applyFont="1" applyBorder="1" applyAlignment="1">
      <alignment horizontal="left"/>
    </xf>
    <xf numFmtId="171" fontId="3" fillId="34" borderId="64" xfId="42" applyFont="1" applyFill="1" applyBorder="1" applyAlignment="1">
      <alignment horizontal="center"/>
    </xf>
    <xf numFmtId="4" fontId="6" fillId="33" borderId="62" xfId="42" applyNumberFormat="1" applyFont="1" applyFill="1" applyBorder="1" applyAlignment="1">
      <alignment horizontal="left"/>
    </xf>
    <xf numFmtId="171" fontId="3" fillId="36" borderId="64" xfId="42" applyFont="1" applyFill="1" applyBorder="1" applyAlignment="1">
      <alignment horizontal="center"/>
    </xf>
    <xf numFmtId="171" fontId="3" fillId="33" borderId="64" xfId="42" applyFont="1" applyFill="1" applyBorder="1" applyAlignment="1">
      <alignment horizontal="center"/>
    </xf>
    <xf numFmtId="171" fontId="3" fillId="13" borderId="64" xfId="42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1" fontId="2" fillId="13" borderId="21" xfId="42" applyFont="1" applyFill="1" applyBorder="1" applyAlignment="1">
      <alignment horizontal="center"/>
    </xf>
    <xf numFmtId="4" fontId="3" fillId="0" borderId="71" xfId="42" applyNumberFormat="1" applyFont="1" applyBorder="1" applyAlignment="1">
      <alignment horizontal="left"/>
    </xf>
    <xf numFmtId="171" fontId="10" fillId="34" borderId="71" xfId="42" applyFont="1" applyFill="1" applyBorder="1" applyAlignment="1">
      <alignment horizontal="left"/>
    </xf>
    <xf numFmtId="171" fontId="3" fillId="33" borderId="20" xfId="42" applyFont="1" applyFill="1" applyBorder="1" applyAlignment="1">
      <alignment horizontal="left"/>
    </xf>
    <xf numFmtId="171" fontId="3" fillId="33" borderId="39" xfId="42" applyFont="1" applyFill="1" applyBorder="1" applyAlignment="1">
      <alignment horizontal="left"/>
    </xf>
    <xf numFmtId="171" fontId="3" fillId="33" borderId="29" xfId="42" applyFont="1" applyFill="1" applyBorder="1" applyAlignment="1">
      <alignment horizontal="left"/>
    </xf>
    <xf numFmtId="4" fontId="6" fillId="0" borderId="20" xfId="0" applyNumberFormat="1" applyFont="1" applyBorder="1" applyAlignment="1">
      <alignment horizontal="left"/>
    </xf>
    <xf numFmtId="4" fontId="6" fillId="0" borderId="29" xfId="0" applyNumberFormat="1" applyFont="1" applyBorder="1" applyAlignment="1">
      <alignment horizontal="left"/>
    </xf>
    <xf numFmtId="4" fontId="6" fillId="0" borderId="20" xfId="42" applyNumberFormat="1" applyFont="1" applyBorder="1" applyAlignment="1">
      <alignment horizontal="left"/>
    </xf>
    <xf numFmtId="4" fontId="6" fillId="0" borderId="29" xfId="42" applyNumberFormat="1" applyFont="1" applyBorder="1" applyAlignment="1">
      <alignment horizontal="left"/>
    </xf>
    <xf numFmtId="171" fontId="3" fillId="33" borderId="21" xfId="42" applyFont="1" applyFill="1" applyBorder="1" applyAlignment="1">
      <alignment horizontal="left"/>
    </xf>
    <xf numFmtId="4" fontId="3" fillId="33" borderId="20" xfId="42" applyNumberFormat="1" applyFont="1" applyFill="1" applyBorder="1" applyAlignment="1">
      <alignment horizontal="left"/>
    </xf>
    <xf numFmtId="4" fontId="3" fillId="33" borderId="39" xfId="42" applyNumberFormat="1" applyFont="1" applyFill="1" applyBorder="1" applyAlignment="1">
      <alignment horizontal="left"/>
    </xf>
    <xf numFmtId="4" fontId="3" fillId="33" borderId="29" xfId="42" applyNumberFormat="1" applyFont="1" applyFill="1" applyBorder="1" applyAlignment="1">
      <alignment horizontal="left"/>
    </xf>
    <xf numFmtId="171" fontId="3" fillId="33" borderId="52" xfId="42" applyFont="1" applyFill="1" applyBorder="1" applyAlignment="1" quotePrefix="1">
      <alignment horizontal="left"/>
    </xf>
    <xf numFmtId="171" fontId="3" fillId="34" borderId="67" xfId="42" applyFont="1" applyFill="1" applyBorder="1" applyAlignment="1">
      <alignment horizontal="left"/>
    </xf>
    <xf numFmtId="171" fontId="3" fillId="0" borderId="29" xfId="42" applyFont="1" applyBorder="1" applyAlignment="1">
      <alignment horizontal="left"/>
    </xf>
    <xf numFmtId="171" fontId="3" fillId="34" borderId="19" xfId="42" applyFont="1" applyFill="1" applyBorder="1" applyAlignment="1">
      <alignment horizontal="left"/>
    </xf>
    <xf numFmtId="4" fontId="12" fillId="33" borderId="19" xfId="42" applyNumberFormat="1" applyFont="1" applyFill="1" applyBorder="1" applyAlignment="1">
      <alignment horizontal="left"/>
    </xf>
    <xf numFmtId="4" fontId="3" fillId="0" borderId="39" xfId="42" applyNumberFormat="1" applyFont="1" applyBorder="1" applyAlignment="1">
      <alignment horizontal="left"/>
    </xf>
    <xf numFmtId="4" fontId="3" fillId="0" borderId="21" xfId="42" applyNumberFormat="1" applyFont="1" applyBorder="1" applyAlignment="1">
      <alignment horizontal="left"/>
    </xf>
    <xf numFmtId="171" fontId="3" fillId="0" borderId="21" xfId="42" applyFont="1" applyBorder="1" applyAlignment="1">
      <alignment horizontal="left"/>
    </xf>
    <xf numFmtId="171" fontId="3" fillId="38" borderId="24" xfId="42" applyFont="1" applyFill="1" applyBorder="1" applyAlignment="1">
      <alignment horizontal="left"/>
    </xf>
    <xf numFmtId="4" fontId="3" fillId="34" borderId="18" xfId="42" applyNumberFormat="1" applyFont="1" applyFill="1" applyBorder="1" applyAlignment="1">
      <alignment horizontal="left"/>
    </xf>
    <xf numFmtId="4" fontId="3" fillId="0" borderId="20" xfId="42" applyNumberFormat="1" applyFont="1" applyFill="1" applyBorder="1" applyAlignment="1">
      <alignment horizontal="left"/>
    </xf>
    <xf numFmtId="4" fontId="3" fillId="0" borderId="39" xfId="42" applyNumberFormat="1" applyFont="1" applyFill="1" applyBorder="1" applyAlignment="1">
      <alignment horizontal="left"/>
    </xf>
    <xf numFmtId="4" fontId="3" fillId="0" borderId="33" xfId="42" applyNumberFormat="1" applyFont="1" applyFill="1" applyBorder="1" applyAlignment="1">
      <alignment horizontal="left"/>
    </xf>
    <xf numFmtId="4" fontId="3" fillId="0" borderId="39" xfId="0" applyNumberFormat="1" applyFont="1" applyBorder="1" applyAlignment="1">
      <alignment horizontal="left"/>
    </xf>
    <xf numFmtId="171" fontId="3" fillId="13" borderId="18" xfId="42" applyFont="1" applyFill="1" applyBorder="1" applyAlignment="1">
      <alignment horizontal="left"/>
    </xf>
    <xf numFmtId="4" fontId="6" fillId="33" borderId="71" xfId="0" applyNumberFormat="1" applyFont="1" applyFill="1" applyBorder="1" applyAlignment="1">
      <alignment horizontal="left"/>
    </xf>
    <xf numFmtId="4" fontId="6" fillId="33" borderId="39" xfId="0" applyNumberFormat="1" applyFont="1" applyFill="1" applyBorder="1" applyAlignment="1">
      <alignment horizontal="left"/>
    </xf>
    <xf numFmtId="4" fontId="0" fillId="33" borderId="39" xfId="0" applyNumberFormat="1" applyFont="1" applyFill="1" applyBorder="1" applyAlignment="1">
      <alignment horizontal="left"/>
    </xf>
    <xf numFmtId="4" fontId="3" fillId="33" borderId="39" xfId="0" applyNumberFormat="1" applyFont="1" applyFill="1" applyBorder="1" applyAlignment="1">
      <alignment horizontal="left"/>
    </xf>
    <xf numFmtId="171" fontId="3" fillId="13" borderId="71" xfId="42" applyFont="1" applyFill="1" applyBorder="1" applyAlignment="1">
      <alignment horizontal="left"/>
    </xf>
    <xf numFmtId="4" fontId="6" fillId="0" borderId="54" xfId="42" applyNumberFormat="1" applyFont="1" applyBorder="1" applyAlignment="1">
      <alignment horizontal="left"/>
    </xf>
    <xf numFmtId="4" fontId="6" fillId="0" borderId="52" xfId="42" applyNumberFormat="1" applyFont="1" applyBorder="1" applyAlignment="1">
      <alignment horizontal="left"/>
    </xf>
    <xf numFmtId="171" fontId="3" fillId="0" borderId="24" xfId="42" applyFont="1" applyBorder="1" applyAlignment="1">
      <alignment horizontal="left"/>
    </xf>
    <xf numFmtId="171" fontId="6" fillId="0" borderId="20" xfId="42" applyFont="1" applyBorder="1" applyAlignment="1">
      <alignment horizontal="left"/>
    </xf>
    <xf numFmtId="171" fontId="6" fillId="0" borderId="39" xfId="42" applyFont="1" applyBorder="1" applyAlignment="1">
      <alignment horizontal="left"/>
    </xf>
    <xf numFmtId="171" fontId="3" fillId="36" borderId="24" xfId="42" applyFont="1" applyFill="1" applyBorder="1" applyAlignment="1">
      <alignment horizontal="left"/>
    </xf>
    <xf numFmtId="4" fontId="6" fillId="33" borderId="21" xfId="42" applyNumberFormat="1" applyFont="1" applyFill="1" applyBorder="1" applyAlignment="1">
      <alignment horizontal="left"/>
    </xf>
    <xf numFmtId="171" fontId="6" fillId="0" borderId="24" xfId="42" applyFont="1" applyBorder="1" applyAlignment="1">
      <alignment horizontal="left"/>
    </xf>
    <xf numFmtId="171" fontId="3" fillId="35" borderId="24" xfId="42" applyFont="1" applyFill="1" applyBorder="1" applyAlignment="1">
      <alignment horizontal="left"/>
    </xf>
    <xf numFmtId="4" fontId="3" fillId="0" borderId="29" xfId="0" applyNumberFormat="1" applyFont="1" applyBorder="1" applyAlignment="1">
      <alignment horizontal="left"/>
    </xf>
    <xf numFmtId="171" fontId="3" fillId="34" borderId="24" xfId="42" applyFont="1" applyFill="1" applyBorder="1" applyAlignment="1">
      <alignment horizontal="left"/>
    </xf>
    <xf numFmtId="171" fontId="3" fillId="37" borderId="24" xfId="42" applyFont="1" applyFill="1" applyBorder="1" applyAlignment="1">
      <alignment horizontal="left"/>
    </xf>
    <xf numFmtId="171" fontId="3" fillId="0" borderId="39" xfId="42" applyFont="1" applyBorder="1" applyAlignment="1">
      <alignment horizontal="left"/>
    </xf>
    <xf numFmtId="171" fontId="3" fillId="35" borderId="29" xfId="42" applyFont="1" applyFill="1" applyBorder="1" applyAlignment="1">
      <alignment horizontal="left"/>
    </xf>
    <xf numFmtId="171" fontId="3" fillId="0" borderId="24" xfId="42" applyFont="1" applyFill="1" applyBorder="1" applyAlignment="1">
      <alignment horizontal="left"/>
    </xf>
    <xf numFmtId="171" fontId="3" fillId="35" borderId="39" xfId="42" applyFont="1" applyFill="1" applyBorder="1" applyAlignment="1">
      <alignment horizontal="left"/>
    </xf>
    <xf numFmtId="4" fontId="3" fillId="0" borderId="21" xfId="0" applyNumberFormat="1" applyFont="1" applyBorder="1" applyAlignment="1">
      <alignment horizontal="left"/>
    </xf>
    <xf numFmtId="171" fontId="3" fillId="37" borderId="39" xfId="42" applyFont="1" applyFill="1" applyBorder="1" applyAlignment="1">
      <alignment horizontal="left"/>
    </xf>
    <xf numFmtId="4" fontId="3" fillId="35" borderId="39" xfId="42" applyNumberFormat="1" applyFont="1" applyFill="1" applyBorder="1" applyAlignment="1">
      <alignment horizontal="left"/>
    </xf>
    <xf numFmtId="171" fontId="6" fillId="33" borderId="24" xfId="42" applyFont="1" applyFill="1" applyBorder="1" applyAlignment="1">
      <alignment horizontal="left"/>
    </xf>
    <xf numFmtId="171" fontId="3" fillId="33" borderId="54" xfId="42" applyFont="1" applyFill="1" applyBorder="1" applyAlignment="1">
      <alignment horizontal="left"/>
    </xf>
    <xf numFmtId="171" fontId="3" fillId="33" borderId="71" xfId="42" applyFont="1" applyFill="1" applyBorder="1" applyAlignment="1">
      <alignment horizontal="left"/>
    </xf>
    <xf numFmtId="171" fontId="3" fillId="35" borderId="20" xfId="42" applyFont="1" applyFill="1" applyBorder="1" applyAlignment="1">
      <alignment horizontal="left"/>
    </xf>
    <xf numFmtId="4" fontId="3" fillId="35" borderId="56" xfId="42" applyNumberFormat="1" applyFont="1" applyFill="1" applyBorder="1" applyAlignment="1">
      <alignment horizontal="left"/>
    </xf>
    <xf numFmtId="4" fontId="3" fillId="13" borderId="56" xfId="42" applyNumberFormat="1" applyFont="1" applyFill="1" applyBorder="1" applyAlignment="1">
      <alignment horizontal="left"/>
    </xf>
    <xf numFmtId="171" fontId="3" fillId="0" borderId="39" xfId="42" applyFont="1" applyFill="1" applyBorder="1" applyAlignment="1">
      <alignment horizontal="left"/>
    </xf>
    <xf numFmtId="171" fontId="3" fillId="35" borderId="34" xfId="42" applyFont="1" applyFill="1" applyBorder="1" applyAlignment="1">
      <alignment horizontal="left"/>
    </xf>
    <xf numFmtId="171" fontId="3" fillId="33" borderId="56" xfId="42" applyFont="1" applyFill="1" applyBorder="1" applyAlignment="1">
      <alignment horizontal="left"/>
    </xf>
    <xf numFmtId="171" fontId="3" fillId="35" borderId="52" xfId="42" applyFont="1" applyFill="1" applyBorder="1" applyAlignment="1">
      <alignment horizontal="left"/>
    </xf>
    <xf numFmtId="171" fontId="3" fillId="35" borderId="56" xfId="42" applyFont="1" applyFill="1" applyBorder="1" applyAlignment="1">
      <alignment horizontal="left"/>
    </xf>
    <xf numFmtId="171" fontId="3" fillId="32" borderId="39" xfId="42" applyFont="1" applyFill="1" applyBorder="1" applyAlignment="1">
      <alignment horizontal="left"/>
    </xf>
    <xf numFmtId="171" fontId="3" fillId="32" borderId="24" xfId="42" applyFont="1" applyFill="1" applyBorder="1" applyAlignment="1">
      <alignment horizontal="left"/>
    </xf>
    <xf numFmtId="171" fontId="3" fillId="0" borderId="20" xfId="42" applyFont="1" applyFill="1" applyBorder="1" applyAlignment="1">
      <alignment horizontal="left"/>
    </xf>
    <xf numFmtId="171" fontId="3" fillId="34" borderId="39" xfId="42" applyFont="1" applyFill="1" applyBorder="1" applyAlignment="1">
      <alignment horizontal="center"/>
    </xf>
    <xf numFmtId="171" fontId="3" fillId="0" borderId="34" xfId="42" applyFont="1" applyBorder="1" applyAlignment="1">
      <alignment horizontal="center"/>
    </xf>
    <xf numFmtId="171" fontId="3" fillId="0" borderId="56" xfId="42" applyFont="1" applyBorder="1" applyAlignment="1">
      <alignment horizontal="center"/>
    </xf>
    <xf numFmtId="171" fontId="6" fillId="0" borderId="39" xfId="42" applyFont="1" applyBorder="1" applyAlignment="1">
      <alignment horizontal="center"/>
    </xf>
    <xf numFmtId="171" fontId="3" fillId="13" borderId="24" xfId="42" applyFont="1" applyFill="1" applyBorder="1" applyAlignment="1">
      <alignment horizontal="left"/>
    </xf>
    <xf numFmtId="171" fontId="3" fillId="13" borderId="52" xfId="42" applyFont="1" applyFill="1" applyBorder="1" applyAlignment="1">
      <alignment horizontal="left"/>
    </xf>
    <xf numFmtId="171" fontId="3" fillId="34" borderId="19" xfId="42" applyFont="1" applyFill="1" applyBorder="1" applyAlignment="1">
      <alignment horizontal="center"/>
    </xf>
    <xf numFmtId="171" fontId="3" fillId="36" borderId="20" xfId="42" applyFont="1" applyFill="1" applyBorder="1" applyAlignment="1">
      <alignment horizontal="left"/>
    </xf>
    <xf numFmtId="171" fontId="3" fillId="36" borderId="39" xfId="42" applyFont="1" applyFill="1" applyBorder="1" applyAlignment="1">
      <alignment horizontal="center"/>
    </xf>
    <xf numFmtId="171" fontId="3" fillId="33" borderId="39" xfId="42" applyFont="1" applyFill="1" applyBorder="1" applyAlignment="1">
      <alignment horizontal="center"/>
    </xf>
    <xf numFmtId="171" fontId="3" fillId="13" borderId="39" xfId="42" applyFont="1" applyFill="1" applyBorder="1" applyAlignment="1">
      <alignment horizontal="center"/>
    </xf>
    <xf numFmtId="0" fontId="0" fillId="0" borderId="39" xfId="0" applyBorder="1" applyAlignment="1">
      <alignment/>
    </xf>
    <xf numFmtId="171" fontId="2" fillId="13" borderId="10" xfId="42" applyFont="1" applyFill="1" applyBorder="1" applyAlignment="1">
      <alignment horizontal="center"/>
    </xf>
    <xf numFmtId="4" fontId="6" fillId="0" borderId="63" xfId="42" applyNumberFormat="1" applyFont="1" applyBorder="1" applyAlignment="1">
      <alignment horizontal="left"/>
    </xf>
    <xf numFmtId="171" fontId="3" fillId="0" borderId="78" xfId="42" applyFont="1" applyBorder="1" applyAlignment="1">
      <alignment horizontal="left"/>
    </xf>
    <xf numFmtId="171" fontId="3" fillId="34" borderId="78" xfId="42" applyFont="1" applyFill="1" applyBorder="1" applyAlignment="1">
      <alignment horizontal="left"/>
    </xf>
    <xf numFmtId="171" fontId="3" fillId="33" borderId="48" xfId="42" applyFont="1" applyFill="1" applyBorder="1" applyAlignment="1">
      <alignment horizontal="left"/>
    </xf>
    <xf numFmtId="4" fontId="6" fillId="0" borderId="62" xfId="0" applyNumberFormat="1" applyFont="1" applyBorder="1" applyAlignment="1">
      <alignment horizontal="left"/>
    </xf>
    <xf numFmtId="4" fontId="6" fillId="0" borderId="48" xfId="0" applyNumberFormat="1" applyFont="1" applyBorder="1" applyAlignment="1">
      <alignment horizontal="left"/>
    </xf>
    <xf numFmtId="4" fontId="6" fillId="0" borderId="64" xfId="0" applyNumberFormat="1" applyFont="1" applyBorder="1" applyAlignment="1">
      <alignment horizontal="left"/>
    </xf>
    <xf numFmtId="171" fontId="3" fillId="33" borderId="14" xfId="42" applyFont="1" applyFill="1" applyBorder="1" applyAlignment="1">
      <alignment horizontal="left"/>
    </xf>
    <xf numFmtId="171" fontId="6" fillId="33" borderId="62" xfId="42" applyFont="1" applyFill="1" applyBorder="1" applyAlignment="1">
      <alignment horizontal="left"/>
    </xf>
    <xf numFmtId="171" fontId="6" fillId="33" borderId="10" xfId="42" applyFont="1" applyFill="1" applyBorder="1" applyAlignment="1">
      <alignment horizontal="left"/>
    </xf>
    <xf numFmtId="171" fontId="3" fillId="0" borderId="17" xfId="42" applyFont="1" applyFill="1" applyBorder="1" applyAlignment="1">
      <alignment horizontal="left"/>
    </xf>
    <xf numFmtId="171" fontId="3" fillId="33" borderId="14" xfId="42" applyFont="1" applyFill="1" applyBorder="1" applyAlignment="1" quotePrefix="1">
      <alignment horizontal="left"/>
    </xf>
    <xf numFmtId="171" fontId="6" fillId="0" borderId="62" xfId="42" applyFont="1" applyBorder="1" applyAlignment="1">
      <alignment horizontal="left"/>
    </xf>
    <xf numFmtId="171" fontId="3" fillId="33" borderId="12" xfId="42" applyFont="1" applyFill="1" applyBorder="1" applyAlignment="1">
      <alignment horizontal="left"/>
    </xf>
    <xf numFmtId="171" fontId="6" fillId="0" borderId="48" xfId="42" applyFont="1" applyBorder="1" applyAlignment="1">
      <alignment horizontal="left"/>
    </xf>
    <xf numFmtId="171" fontId="6" fillId="0" borderId="10" xfId="42" applyFont="1" applyBorder="1" applyAlignment="1">
      <alignment horizontal="left"/>
    </xf>
    <xf numFmtId="171" fontId="3" fillId="38" borderId="17" xfId="42" applyFont="1" applyFill="1" applyBorder="1" applyAlignment="1">
      <alignment horizontal="left"/>
    </xf>
    <xf numFmtId="171" fontId="3" fillId="0" borderId="62" xfId="42" applyFont="1" applyFill="1" applyBorder="1" applyAlignment="1">
      <alignment horizontal="left"/>
    </xf>
    <xf numFmtId="171" fontId="3" fillId="0" borderId="64" xfId="42" applyFont="1" applyFill="1" applyBorder="1" applyAlignment="1">
      <alignment horizontal="left"/>
    </xf>
    <xf numFmtId="4" fontId="6" fillId="33" borderId="64" xfId="42" applyNumberFormat="1" applyFont="1" applyFill="1" applyBorder="1" applyAlignment="1">
      <alignment horizontal="left"/>
    </xf>
    <xf numFmtId="4" fontId="6" fillId="33" borderId="48" xfId="42" applyNumberFormat="1" applyFont="1" applyFill="1" applyBorder="1" applyAlignment="1">
      <alignment horizontal="left"/>
    </xf>
    <xf numFmtId="4" fontId="3" fillId="33" borderId="48" xfId="0" applyNumberFormat="1" applyFont="1" applyFill="1" applyBorder="1" applyAlignment="1">
      <alignment horizontal="left"/>
    </xf>
    <xf numFmtId="4" fontId="0" fillId="33" borderId="64" xfId="0" applyNumberFormat="1" applyFont="1" applyFill="1" applyBorder="1" applyAlignment="1">
      <alignment horizontal="left"/>
    </xf>
    <xf numFmtId="4" fontId="6" fillId="0" borderId="78" xfId="42" applyNumberFormat="1" applyFont="1" applyBorder="1" applyAlignment="1">
      <alignment horizontal="left"/>
    </xf>
    <xf numFmtId="4" fontId="6" fillId="0" borderId="14" xfId="42" applyNumberFormat="1" applyFont="1" applyBorder="1" applyAlignment="1">
      <alignment horizontal="left"/>
    </xf>
    <xf numFmtId="171" fontId="6" fillId="0" borderId="64" xfId="42" applyFont="1" applyBorder="1" applyAlignment="1">
      <alignment horizontal="left"/>
    </xf>
    <xf numFmtId="4" fontId="6" fillId="33" borderId="10" xfId="42" applyNumberFormat="1" applyFont="1" applyFill="1" applyBorder="1" applyAlignment="1">
      <alignment horizontal="left"/>
    </xf>
    <xf numFmtId="171" fontId="6" fillId="0" borderId="17" xfId="42" applyFont="1" applyBorder="1" applyAlignment="1">
      <alignment horizontal="left"/>
    </xf>
    <xf numFmtId="171" fontId="3" fillId="37" borderId="17" xfId="42" applyFont="1" applyFill="1" applyBorder="1" applyAlignment="1">
      <alignment horizontal="left"/>
    </xf>
    <xf numFmtId="171" fontId="3" fillId="35" borderId="48" xfId="42" applyFont="1" applyFill="1" applyBorder="1" applyAlignment="1">
      <alignment horizontal="left"/>
    </xf>
    <xf numFmtId="171" fontId="3" fillId="0" borderId="12" xfId="42" applyFont="1" applyFill="1" applyBorder="1" applyAlignment="1">
      <alignment horizontal="left"/>
    </xf>
    <xf numFmtId="171" fontId="3" fillId="37" borderId="64" xfId="42" applyFont="1" applyFill="1" applyBorder="1" applyAlignment="1">
      <alignment horizontal="left"/>
    </xf>
    <xf numFmtId="171" fontId="6" fillId="33" borderId="64" xfId="42" applyFont="1" applyFill="1" applyBorder="1" applyAlignment="1">
      <alignment horizontal="left"/>
    </xf>
    <xf numFmtId="171" fontId="6" fillId="33" borderId="17" xfId="42" applyFont="1" applyFill="1" applyBorder="1" applyAlignment="1">
      <alignment horizontal="left"/>
    </xf>
    <xf numFmtId="171" fontId="3" fillId="33" borderId="78" xfId="42" applyFont="1" applyFill="1" applyBorder="1" applyAlignment="1">
      <alignment horizontal="left"/>
    </xf>
    <xf numFmtId="171" fontId="3" fillId="33" borderId="63" xfId="42" applyFont="1" applyFill="1" applyBorder="1" applyAlignment="1">
      <alignment horizontal="left"/>
    </xf>
    <xf numFmtId="171" fontId="3" fillId="0" borderId="10" xfId="42" applyFont="1" applyFill="1" applyBorder="1" applyAlignment="1">
      <alignment horizontal="left"/>
    </xf>
    <xf numFmtId="171" fontId="3" fillId="35" borderId="14" xfId="42" applyFont="1" applyFill="1" applyBorder="1" applyAlignment="1">
      <alignment horizontal="left"/>
    </xf>
    <xf numFmtId="171" fontId="3" fillId="32" borderId="64" xfId="42" applyFont="1" applyFill="1" applyBorder="1" applyAlignment="1">
      <alignment horizontal="left"/>
    </xf>
    <xf numFmtId="171" fontId="3" fillId="32" borderId="17" xfId="42" applyFont="1" applyFill="1" applyBorder="1" applyAlignment="1">
      <alignment horizontal="left"/>
    </xf>
    <xf numFmtId="171" fontId="6" fillId="0" borderId="64" xfId="42" applyFont="1" applyBorder="1" applyAlignment="1">
      <alignment horizontal="center"/>
    </xf>
    <xf numFmtId="171" fontId="3" fillId="36" borderId="63" xfId="42" applyFont="1" applyFill="1" applyBorder="1" applyAlignment="1">
      <alignment horizontal="left"/>
    </xf>
    <xf numFmtId="4" fontId="6" fillId="33" borderId="62" xfId="0" applyNumberFormat="1" applyFont="1" applyFill="1" applyBorder="1" applyAlignment="1">
      <alignment horizontal="left"/>
    </xf>
    <xf numFmtId="0" fontId="0" fillId="0" borderId="78" xfId="0" applyBorder="1" applyAlignment="1">
      <alignment/>
    </xf>
    <xf numFmtId="4" fontId="1" fillId="0" borderId="30" xfId="0" applyNumberFormat="1" applyFont="1" applyBorder="1" applyAlignment="1">
      <alignment horizontal="center"/>
    </xf>
    <xf numFmtId="177" fontId="3" fillId="33" borderId="30" xfId="42" applyNumberFormat="1" applyFont="1" applyFill="1" applyBorder="1" applyAlignment="1">
      <alignment horizontal="left"/>
    </xf>
    <xf numFmtId="0" fontId="2" fillId="0" borderId="36" xfId="0" applyFont="1" applyBorder="1" applyAlignment="1">
      <alignment horizontal="left"/>
    </xf>
    <xf numFmtId="171" fontId="3" fillId="0" borderId="49" xfId="42" applyFont="1" applyBorder="1" applyAlignment="1">
      <alignment horizontal="center"/>
    </xf>
    <xf numFmtId="0" fontId="2" fillId="13" borderId="20" xfId="0" applyFont="1" applyFill="1" applyBorder="1" applyAlignment="1">
      <alignment horizontal="left"/>
    </xf>
    <xf numFmtId="4" fontId="3" fillId="13" borderId="76" xfId="42" applyNumberFormat="1" applyFont="1" applyFill="1" applyBorder="1" applyAlignment="1">
      <alignment horizontal="center"/>
    </xf>
    <xf numFmtId="4" fontId="3" fillId="13" borderId="14" xfId="42" applyNumberFormat="1" applyFont="1" applyFill="1" applyBorder="1" applyAlignment="1">
      <alignment horizontal="center"/>
    </xf>
    <xf numFmtId="171" fontId="10" fillId="13" borderId="14" xfId="42" applyFont="1" applyFill="1" applyBorder="1" applyAlignment="1">
      <alignment horizontal="center"/>
    </xf>
    <xf numFmtId="171" fontId="3" fillId="13" borderId="14" xfId="42" applyFont="1" applyFill="1" applyBorder="1" applyAlignment="1">
      <alignment horizontal="center"/>
    </xf>
    <xf numFmtId="171" fontId="3" fillId="13" borderId="18" xfId="42" applyFont="1" applyFill="1" applyBorder="1" applyAlignment="1">
      <alignment horizontal="center"/>
    </xf>
    <xf numFmtId="171" fontId="3" fillId="36" borderId="53" xfId="42" applyFont="1" applyFill="1" applyBorder="1" applyAlignment="1">
      <alignment horizontal="center"/>
    </xf>
    <xf numFmtId="171" fontId="3" fillId="36" borderId="49" xfId="42" applyFont="1" applyFill="1" applyBorder="1" applyAlignment="1">
      <alignment horizontal="center"/>
    </xf>
    <xf numFmtId="0" fontId="4" fillId="13" borderId="21" xfId="0" applyFont="1" applyFill="1" applyBorder="1" applyAlignment="1">
      <alignment horizontal="center"/>
    </xf>
    <xf numFmtId="177" fontId="3" fillId="13" borderId="45" xfId="42" applyNumberFormat="1" applyFont="1" applyFill="1" applyBorder="1" applyAlignment="1">
      <alignment horizontal="center"/>
    </xf>
    <xf numFmtId="171" fontId="3" fillId="13" borderId="38" xfId="42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0" fontId="2" fillId="0" borderId="53" xfId="0" applyFont="1" applyBorder="1" applyAlignment="1">
      <alignment horizontal="left"/>
    </xf>
    <xf numFmtId="0" fontId="3" fillId="0" borderId="79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171" fontId="3" fillId="0" borderId="43" xfId="42" applyFont="1" applyBorder="1" applyAlignment="1">
      <alignment horizontal="center"/>
    </xf>
    <xf numFmtId="177" fontId="3" fillId="13" borderId="10" xfId="42" applyNumberFormat="1" applyFont="1" applyFill="1" applyBorder="1" applyAlignment="1">
      <alignment horizontal="center"/>
    </xf>
    <xf numFmtId="4" fontId="3" fillId="0" borderId="63" xfId="42" applyNumberFormat="1" applyFont="1" applyBorder="1" applyAlignment="1">
      <alignment horizontal="left"/>
    </xf>
    <xf numFmtId="4" fontId="3" fillId="0" borderId="78" xfId="42" applyNumberFormat="1" applyFont="1" applyBorder="1" applyAlignment="1">
      <alignment horizontal="left"/>
    </xf>
    <xf numFmtId="4" fontId="3" fillId="34" borderId="78" xfId="42" applyNumberFormat="1" applyFont="1" applyFill="1" applyBorder="1" applyAlignment="1">
      <alignment horizontal="left"/>
    </xf>
    <xf numFmtId="4" fontId="3" fillId="0" borderId="12" xfId="42" applyNumberFormat="1" applyFont="1" applyBorder="1" applyAlignment="1">
      <alignment horizontal="left"/>
    </xf>
    <xf numFmtId="4" fontId="3" fillId="33" borderId="14" xfId="42" applyNumberFormat="1" applyFont="1" applyFill="1" applyBorder="1" applyAlignment="1">
      <alignment horizontal="left"/>
    </xf>
    <xf numFmtId="4" fontId="3" fillId="33" borderId="10" xfId="42" applyNumberFormat="1" applyFont="1" applyFill="1" applyBorder="1" applyAlignment="1">
      <alignment horizontal="left"/>
    </xf>
    <xf numFmtId="4" fontId="3" fillId="0" borderId="64" xfId="42" applyNumberFormat="1" applyFont="1" applyFill="1" applyBorder="1" applyAlignment="1">
      <alignment horizontal="left"/>
    </xf>
    <xf numFmtId="4" fontId="3" fillId="0" borderId="17" xfId="42" applyNumberFormat="1" applyFont="1" applyFill="1" applyBorder="1" applyAlignment="1">
      <alignment horizontal="left"/>
    </xf>
    <xf numFmtId="4" fontId="3" fillId="0" borderId="14" xfId="42" applyNumberFormat="1" applyFont="1" applyFill="1" applyBorder="1" applyAlignment="1">
      <alignment horizontal="left"/>
    </xf>
    <xf numFmtId="4" fontId="3" fillId="33" borderId="12" xfId="42" applyNumberFormat="1" applyFont="1" applyFill="1" applyBorder="1" applyAlignment="1">
      <alignment horizontal="left"/>
    </xf>
    <xf numFmtId="4" fontId="3" fillId="38" borderId="17" xfId="42" applyNumberFormat="1" applyFont="1" applyFill="1" applyBorder="1" applyAlignment="1">
      <alignment horizontal="left"/>
    </xf>
    <xf numFmtId="4" fontId="3" fillId="0" borderId="62" xfId="42" applyNumberFormat="1" applyFont="1" applyFill="1" applyBorder="1" applyAlignment="1">
      <alignment horizontal="left"/>
    </xf>
    <xf numFmtId="4" fontId="3" fillId="36" borderId="64" xfId="42" applyNumberFormat="1" applyFont="1" applyFill="1" applyBorder="1" applyAlignment="1">
      <alignment horizontal="left"/>
    </xf>
    <xf numFmtId="4" fontId="3" fillId="13" borderId="62" xfId="42" applyNumberFormat="1" applyFont="1" applyFill="1" applyBorder="1" applyAlignment="1">
      <alignment horizontal="left"/>
    </xf>
    <xf numFmtId="4" fontId="3" fillId="33" borderId="78" xfId="42" applyNumberFormat="1" applyFont="1" applyFill="1" applyBorder="1" applyAlignment="1">
      <alignment horizontal="left"/>
    </xf>
    <xf numFmtId="4" fontId="3" fillId="33" borderId="78" xfId="0" applyNumberFormat="1" applyFont="1" applyFill="1" applyBorder="1" applyAlignment="1">
      <alignment horizontal="left"/>
    </xf>
    <xf numFmtId="4" fontId="3" fillId="35" borderId="17" xfId="42" applyNumberFormat="1" applyFont="1" applyFill="1" applyBorder="1" applyAlignment="1">
      <alignment horizontal="left"/>
    </xf>
    <xf numFmtId="4" fontId="3" fillId="37" borderId="17" xfId="42" applyNumberFormat="1" applyFont="1" applyFill="1" applyBorder="1" applyAlignment="1">
      <alignment horizontal="left"/>
    </xf>
    <xf numFmtId="4" fontId="3" fillId="35" borderId="48" xfId="42" applyNumberFormat="1" applyFont="1" applyFill="1" applyBorder="1" applyAlignment="1">
      <alignment horizontal="left"/>
    </xf>
    <xf numFmtId="4" fontId="3" fillId="0" borderId="10" xfId="42" applyNumberFormat="1" applyFont="1" applyFill="1" applyBorder="1" applyAlignment="1">
      <alignment horizontal="left"/>
    </xf>
    <xf numFmtId="4" fontId="3" fillId="35" borderId="17" xfId="0" applyNumberFormat="1" applyFont="1" applyFill="1" applyBorder="1" applyAlignment="1">
      <alignment horizontal="left"/>
    </xf>
    <xf numFmtId="4" fontId="3" fillId="35" borderId="64" xfId="0" applyNumberFormat="1" applyFont="1" applyFill="1" applyBorder="1" applyAlignment="1">
      <alignment horizontal="left"/>
    </xf>
    <xf numFmtId="4" fontId="3" fillId="35" borderId="48" xfId="0" applyNumberFormat="1" applyFont="1" applyFill="1" applyBorder="1" applyAlignment="1">
      <alignment horizontal="left"/>
    </xf>
    <xf numFmtId="4" fontId="3" fillId="0" borderId="17" xfId="0" applyNumberFormat="1" applyFont="1" applyBorder="1" applyAlignment="1">
      <alignment horizontal="left"/>
    </xf>
    <xf numFmtId="4" fontId="3" fillId="37" borderId="64" xfId="42" applyNumberFormat="1" applyFont="1" applyFill="1" applyBorder="1" applyAlignment="1">
      <alignment horizontal="left"/>
    </xf>
    <xf numFmtId="4" fontId="3" fillId="33" borderId="63" xfId="42" applyNumberFormat="1" applyFont="1" applyFill="1" applyBorder="1" applyAlignment="1">
      <alignment horizontal="left"/>
    </xf>
    <xf numFmtId="4" fontId="3" fillId="32" borderId="64" xfId="42" applyNumberFormat="1" applyFont="1" applyFill="1" applyBorder="1" applyAlignment="1">
      <alignment horizontal="left"/>
    </xf>
    <xf numFmtId="4" fontId="3" fillId="32" borderId="17" xfId="42" applyNumberFormat="1" applyFont="1" applyFill="1" applyBorder="1" applyAlignment="1">
      <alignment horizontal="left"/>
    </xf>
    <xf numFmtId="4" fontId="3" fillId="0" borderId="78" xfId="42" applyNumberFormat="1" applyFont="1" applyBorder="1" applyAlignment="1">
      <alignment horizontal="center"/>
    </xf>
    <xf numFmtId="4" fontId="3" fillId="34" borderId="64" xfId="42" applyNumberFormat="1" applyFont="1" applyFill="1" applyBorder="1" applyAlignment="1">
      <alignment horizontal="left"/>
    </xf>
    <xf numFmtId="171" fontId="3" fillId="36" borderId="62" xfId="42" applyFont="1" applyFill="1" applyBorder="1" applyAlignment="1">
      <alignment horizontal="center"/>
    </xf>
    <xf numFmtId="171" fontId="3" fillId="0" borderId="48" xfId="42" applyFont="1" applyBorder="1" applyAlignment="1">
      <alignment horizontal="center"/>
    </xf>
    <xf numFmtId="171" fontId="3" fillId="33" borderId="62" xfId="42" applyFont="1" applyFill="1" applyBorder="1" applyAlignment="1">
      <alignment horizontal="center"/>
    </xf>
    <xf numFmtId="171" fontId="0" fillId="0" borderId="78" xfId="42" applyFont="1" applyBorder="1" applyAlignment="1">
      <alignment horizontal="center"/>
    </xf>
    <xf numFmtId="0" fontId="5" fillId="0" borderId="0" xfId="0" applyFont="1" applyAlignment="1">
      <alignment horizontal="center"/>
    </xf>
    <xf numFmtId="4" fontId="3" fillId="0" borderId="30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36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349</xdr:row>
      <xdr:rowOff>0</xdr:rowOff>
    </xdr:from>
    <xdr:to>
      <xdr:col>1</xdr:col>
      <xdr:colOff>57150</xdr:colOff>
      <xdr:row>349</xdr:row>
      <xdr:rowOff>114300</xdr:rowOff>
    </xdr:to>
    <xdr:pic>
      <xdr:nvPicPr>
        <xdr:cNvPr id="1" name="Picture 1" descr="http://www.ortovit.eu/ortopedie/wound_management/TM-S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59912250"/>
          <a:ext cx="571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7"/>
  <sheetViews>
    <sheetView tabSelected="1" zoomScaleSheetLayoutView="115" zoomScalePageLayoutView="83" workbookViewId="0" topLeftCell="A688">
      <selection activeCell="B698" sqref="B698"/>
    </sheetView>
  </sheetViews>
  <sheetFormatPr defaultColWidth="9.140625" defaultRowHeight="12.75"/>
  <cols>
    <col min="1" max="1" width="4.28125" style="0" customWidth="1"/>
    <col min="2" max="2" width="83.28125" style="0" customWidth="1"/>
    <col min="3" max="3" width="8.421875" style="0" hidden="1" customWidth="1"/>
    <col min="4" max="5" width="9.8515625" style="0" customWidth="1"/>
    <col min="6" max="7" width="9.421875" style="0" bestFit="1" customWidth="1"/>
    <col min="8" max="8" width="10.00390625" style="0" customWidth="1"/>
    <col min="9" max="9" width="9.28125" style="0" customWidth="1"/>
    <col min="10" max="10" width="8.7109375" style="0" customWidth="1"/>
  </cols>
  <sheetData>
    <row r="1" spans="1:11" ht="15.75">
      <c r="A1" s="2" t="s">
        <v>70</v>
      </c>
      <c r="B1" s="1"/>
      <c r="C1" s="1"/>
      <c r="D1" s="1024"/>
      <c r="E1" s="1024"/>
      <c r="F1" s="1024"/>
      <c r="G1" s="1024"/>
      <c r="H1" s="1024"/>
      <c r="I1" s="1024"/>
      <c r="J1" s="1024"/>
      <c r="K1" s="1024"/>
    </row>
    <row r="2" spans="2:11" ht="15">
      <c r="B2" s="204"/>
      <c r="C2" s="204"/>
      <c r="D2" s="1029"/>
      <c r="E2" s="1029"/>
      <c r="F2" s="1029"/>
      <c r="G2" s="1029"/>
      <c r="H2" s="1029"/>
      <c r="I2" s="1029"/>
      <c r="J2" s="1029"/>
      <c r="K2" s="1029"/>
    </row>
    <row r="3" spans="1:9" ht="15">
      <c r="A3" s="205"/>
      <c r="B3" s="238"/>
      <c r="C3" s="238"/>
      <c r="D3" s="1024"/>
      <c r="E3" s="1024"/>
      <c r="F3" s="1024"/>
      <c r="G3" s="1024"/>
      <c r="H3" s="1024"/>
      <c r="I3" s="1024"/>
    </row>
    <row r="4" spans="1:10" ht="18">
      <c r="A4" s="1026" t="s">
        <v>571</v>
      </c>
      <c r="B4" s="1026"/>
      <c r="C4" s="1026"/>
      <c r="D4" s="1026"/>
      <c r="E4" s="1026"/>
      <c r="F4" s="1026"/>
      <c r="G4" s="1026"/>
      <c r="H4" s="1026"/>
      <c r="I4" s="1026"/>
      <c r="J4" s="1026"/>
    </row>
    <row r="5" spans="1:10" ht="18">
      <c r="A5" s="1026" t="s">
        <v>182</v>
      </c>
      <c r="B5" s="1026"/>
      <c r="C5" s="1026"/>
      <c r="D5" s="1026"/>
      <c r="E5" s="1026"/>
      <c r="F5" s="1026"/>
      <c r="G5" s="1026"/>
      <c r="H5" s="1026"/>
      <c r="I5" s="1026"/>
      <c r="J5" s="1026"/>
    </row>
    <row r="6" spans="1:10" ht="18">
      <c r="A6" s="1026" t="s">
        <v>183</v>
      </c>
      <c r="B6" s="1026"/>
      <c r="C6" s="1026"/>
      <c r="D6" s="1026"/>
      <c r="E6" s="1026"/>
      <c r="F6" s="1026"/>
      <c r="G6" s="1026"/>
      <c r="H6" s="1026"/>
      <c r="I6" s="1026"/>
      <c r="J6" s="1026"/>
    </row>
    <row r="7" spans="1:9" ht="18">
      <c r="A7" s="3" t="s">
        <v>26</v>
      </c>
      <c r="B7" s="3"/>
      <c r="C7" s="3"/>
      <c r="D7" s="3"/>
      <c r="E7" s="3"/>
      <c r="F7" s="3"/>
      <c r="G7" s="3"/>
      <c r="H7" s="3"/>
      <c r="I7" s="3"/>
    </row>
    <row r="8" spans="1:9" ht="18">
      <c r="A8" s="3"/>
      <c r="B8" s="242"/>
      <c r="C8" s="242"/>
      <c r="D8" s="625"/>
      <c r="E8" s="3"/>
      <c r="F8" s="76"/>
      <c r="G8" s="3"/>
      <c r="H8" s="3"/>
      <c r="I8" s="3"/>
    </row>
    <row r="9" spans="1:10" ht="18.75" thickBot="1">
      <c r="A9" s="3"/>
      <c r="B9" s="242" t="s">
        <v>584</v>
      </c>
      <c r="C9" s="242"/>
      <c r="D9" s="3"/>
      <c r="E9" s="3"/>
      <c r="F9" s="3"/>
      <c r="G9" s="3"/>
      <c r="H9" s="3"/>
      <c r="I9" s="3"/>
      <c r="J9" s="1" t="s">
        <v>50</v>
      </c>
    </row>
    <row r="10" spans="1:10" ht="12.75">
      <c r="A10" s="7" t="s">
        <v>27</v>
      </c>
      <c r="B10" s="7"/>
      <c r="C10" s="7" t="s">
        <v>575</v>
      </c>
      <c r="D10" s="57" t="s">
        <v>84</v>
      </c>
      <c r="E10" s="986" t="s">
        <v>84</v>
      </c>
      <c r="F10" s="57" t="s">
        <v>34</v>
      </c>
      <c r="G10" s="57" t="s">
        <v>164</v>
      </c>
      <c r="H10" s="120"/>
      <c r="I10" s="72"/>
      <c r="J10" s="57"/>
    </row>
    <row r="11" spans="1:10" ht="12.75">
      <c r="A11" s="9" t="s">
        <v>0</v>
      </c>
      <c r="B11" s="41" t="s">
        <v>3</v>
      </c>
      <c r="C11" s="41" t="s">
        <v>576</v>
      </c>
      <c r="D11" s="10" t="s">
        <v>163</v>
      </c>
      <c r="E11" s="987" t="s">
        <v>85</v>
      </c>
      <c r="F11" s="58" t="s">
        <v>1</v>
      </c>
      <c r="G11" s="58" t="s">
        <v>165</v>
      </c>
      <c r="H11" s="73" t="s">
        <v>22</v>
      </c>
      <c r="I11" s="73" t="s">
        <v>23</v>
      </c>
      <c r="J11" s="58" t="s">
        <v>46</v>
      </c>
    </row>
    <row r="12" spans="1:10" ht="13.5" thickBot="1">
      <c r="A12" s="9"/>
      <c r="B12" s="41"/>
      <c r="C12" s="41">
        <v>2018</v>
      </c>
      <c r="D12" s="58"/>
      <c r="E12" s="987">
        <v>2018</v>
      </c>
      <c r="F12" s="380" t="s">
        <v>2</v>
      </c>
      <c r="G12" s="58"/>
      <c r="H12" s="73" t="s">
        <v>48</v>
      </c>
      <c r="I12" s="73" t="s">
        <v>24</v>
      </c>
      <c r="J12" s="58" t="s">
        <v>47</v>
      </c>
    </row>
    <row r="13" spans="1:10" ht="13.5" thickBot="1">
      <c r="A13" s="12"/>
      <c r="B13" s="55"/>
      <c r="C13" s="982"/>
      <c r="D13" s="14">
        <v>1</v>
      </c>
      <c r="E13" s="369" t="s">
        <v>86</v>
      </c>
      <c r="F13" s="983">
        <v>3</v>
      </c>
      <c r="G13" s="369">
        <v>4</v>
      </c>
      <c r="H13" s="13">
        <v>5</v>
      </c>
      <c r="I13" s="21">
        <v>6</v>
      </c>
      <c r="J13" s="14">
        <v>7</v>
      </c>
    </row>
    <row r="14" spans="1:10" ht="16.5" thickBot="1">
      <c r="A14" s="6"/>
      <c r="B14" s="286" t="s">
        <v>4</v>
      </c>
      <c r="C14" s="979"/>
      <c r="D14" s="989"/>
      <c r="E14" s="980"/>
      <c r="F14" s="981"/>
      <c r="G14" s="370"/>
      <c r="H14" s="121"/>
      <c r="I14" s="843"/>
      <c r="J14" s="922"/>
    </row>
    <row r="15" spans="1:10" ht="16.5" thickBot="1">
      <c r="A15" s="6"/>
      <c r="B15" s="287" t="s">
        <v>5</v>
      </c>
      <c r="C15" s="743">
        <f>C21</f>
        <v>146.84000000000006</v>
      </c>
      <c r="D15" s="493">
        <f>D17+D19+D21</f>
        <v>860669.76</v>
      </c>
      <c r="E15" s="255">
        <f aca="true" t="shared" si="0" ref="E15:J15">E17+E19+E21</f>
        <v>182386.44</v>
      </c>
      <c r="F15" s="297">
        <f>F17+F19+F21</f>
        <v>45190.6</v>
      </c>
      <c r="G15" s="297">
        <f t="shared" si="0"/>
        <v>52522.82</v>
      </c>
      <c r="H15" s="297">
        <f t="shared" si="0"/>
        <v>78053.02</v>
      </c>
      <c r="I15" s="297">
        <f t="shared" si="0"/>
        <v>5985</v>
      </c>
      <c r="J15" s="493">
        <f t="shared" si="0"/>
        <v>635</v>
      </c>
    </row>
    <row r="16" spans="1:10" ht="12.75">
      <c r="A16" s="8"/>
      <c r="B16" s="51"/>
      <c r="C16" s="744"/>
      <c r="D16" s="990"/>
      <c r="E16" s="275"/>
      <c r="F16" s="171"/>
      <c r="G16" s="371"/>
      <c r="H16" s="138"/>
      <c r="I16" s="844"/>
      <c r="J16" s="923"/>
    </row>
    <row r="17" spans="1:10" ht="13.5" thickBot="1">
      <c r="A17" s="10" t="s">
        <v>6</v>
      </c>
      <c r="B17" s="5" t="s">
        <v>7</v>
      </c>
      <c r="C17" s="745"/>
      <c r="D17" s="818">
        <f>D24+D176+D395+D460+D584+D664</f>
        <v>24919.1</v>
      </c>
      <c r="E17" s="691">
        <f>F17+G17+H17+I17+J17</f>
        <v>11628.78</v>
      </c>
      <c r="F17" s="298">
        <f>F24+F176+F395+F460+F584+F664</f>
        <v>10993.78</v>
      </c>
      <c r="G17" s="619">
        <f>G24+G176+G395+G460+G584+G664</f>
        <v>0</v>
      </c>
      <c r="H17" s="619">
        <f>H24+H176+H395+H460+H584+H664</f>
        <v>0</v>
      </c>
      <c r="I17" s="619">
        <f>I24+I176+I395+I460+I584+I664</f>
        <v>0</v>
      </c>
      <c r="J17" s="426">
        <f>J579</f>
        <v>635</v>
      </c>
    </row>
    <row r="18" spans="1:10" ht="13.5" thickBot="1">
      <c r="A18" s="8"/>
      <c r="B18" s="51"/>
      <c r="C18" s="744"/>
      <c r="D18" s="475"/>
      <c r="E18" s="275"/>
      <c r="F18" s="175"/>
      <c r="G18" s="371"/>
      <c r="H18" s="138"/>
      <c r="I18" s="844"/>
      <c r="J18" s="836"/>
    </row>
    <row r="19" spans="1:10" ht="13.5" thickBot="1">
      <c r="A19" s="11" t="s">
        <v>8</v>
      </c>
      <c r="B19" s="52" t="s">
        <v>9</v>
      </c>
      <c r="C19" s="745"/>
      <c r="D19" s="991">
        <f>D25+D147+D177+D396+D461+D587</f>
        <v>633884</v>
      </c>
      <c r="E19" s="692">
        <f>F19+G19+H19+I19+J19</f>
        <v>137882</v>
      </c>
      <c r="F19" s="299">
        <f>F25+F147+F177+F396+F461+F587</f>
        <v>8550</v>
      </c>
      <c r="G19" s="299">
        <f>G25+G147+G177+G396+G461+G587</f>
        <v>52398</v>
      </c>
      <c r="H19" s="299">
        <f>H25+H147+H177+H396+H461+H587</f>
        <v>76934</v>
      </c>
      <c r="I19" s="618">
        <f>I25+I147+I177+I396+I461+I587</f>
        <v>0</v>
      </c>
      <c r="J19" s="924">
        <f>J25+J147+J177+J396+J461+J587</f>
        <v>0</v>
      </c>
    </row>
    <row r="20" spans="1:10" ht="13.5" thickBot="1">
      <c r="A20" s="9"/>
      <c r="B20" s="41"/>
      <c r="C20" s="746"/>
      <c r="D20" s="739"/>
      <c r="E20" s="275"/>
      <c r="F20" s="175"/>
      <c r="G20" s="372"/>
      <c r="H20" s="141"/>
      <c r="I20" s="292"/>
      <c r="J20" s="836"/>
    </row>
    <row r="21" spans="1:10" ht="13.5" thickBot="1">
      <c r="A21" s="17" t="s">
        <v>10</v>
      </c>
      <c r="B21" s="42" t="s">
        <v>40</v>
      </c>
      <c r="C21" s="747">
        <f>C148+C572+C663</f>
        <v>146.84000000000006</v>
      </c>
      <c r="D21" s="991">
        <f>D142+D148+D149+D163+D168+D180+D397+D462+D575+D586+D671+C172+C570</f>
        <v>201866.65999999997</v>
      </c>
      <c r="E21" s="692">
        <f>F21+G21+H21+I21+J21</f>
        <v>32875.66</v>
      </c>
      <c r="F21" s="299">
        <f>F26+F142+F148+F178+F397+F462+F575+F586+F671</f>
        <v>25646.82</v>
      </c>
      <c r="G21" s="618">
        <f>G26+G142+G148+G178+G397+G462+G575+G586+G671</f>
        <v>124.82000000000001</v>
      </c>
      <c r="H21" s="299">
        <f>H26+H142+H148+H178+H397+H462+H575+H586+H671</f>
        <v>1119.02</v>
      </c>
      <c r="I21" s="299">
        <f>I26+I142+I148+I178+I397+I462+I575+I586+I671</f>
        <v>5985</v>
      </c>
      <c r="J21" s="924">
        <f>J26+J142+J148+J178+J397+J462+J575+J586+J671</f>
        <v>0</v>
      </c>
    </row>
    <row r="22" spans="1:10" ht="12.75">
      <c r="A22" s="18" t="s">
        <v>13</v>
      </c>
      <c r="B22" s="53" t="s">
        <v>11</v>
      </c>
      <c r="C22" s="663"/>
      <c r="D22" s="425"/>
      <c r="E22" s="665"/>
      <c r="F22" s="382"/>
      <c r="G22" s="373"/>
      <c r="H22" s="200"/>
      <c r="I22" s="845"/>
      <c r="J22" s="431"/>
    </row>
    <row r="23" spans="1:10" ht="13.5" thickBot="1">
      <c r="A23" s="19"/>
      <c r="B23" s="54" t="s">
        <v>12</v>
      </c>
      <c r="C23" s="663"/>
      <c r="D23" s="992">
        <f>D24+D25+D26</f>
        <v>645586.1</v>
      </c>
      <c r="E23" s="694">
        <f aca="true" t="shared" si="1" ref="E23:J23">E24+E25+E26</f>
        <v>145852.1</v>
      </c>
      <c r="F23" s="301">
        <f t="shared" si="1"/>
        <v>16520.1</v>
      </c>
      <c r="G23" s="301">
        <f t="shared" si="1"/>
        <v>52398</v>
      </c>
      <c r="H23" s="301">
        <f t="shared" si="1"/>
        <v>76934</v>
      </c>
      <c r="I23" s="616">
        <f t="shared" si="1"/>
        <v>0</v>
      </c>
      <c r="J23" s="925">
        <f t="shared" si="1"/>
        <v>0</v>
      </c>
    </row>
    <row r="24" spans="1:10" ht="12.75">
      <c r="A24" s="9" t="s">
        <v>6</v>
      </c>
      <c r="B24" s="7" t="s">
        <v>7</v>
      </c>
      <c r="C24" s="748"/>
      <c r="D24" s="993">
        <f aca="true" t="shared" si="2" ref="D24:J24">D31+D102</f>
        <v>24919.1</v>
      </c>
      <c r="E24" s="695">
        <f t="shared" si="2"/>
        <v>4917.1</v>
      </c>
      <c r="F24" s="302">
        <f t="shared" si="2"/>
        <v>4917.1</v>
      </c>
      <c r="G24" s="614">
        <f t="shared" si="2"/>
        <v>0</v>
      </c>
      <c r="H24" s="614">
        <f t="shared" si="2"/>
        <v>0</v>
      </c>
      <c r="I24" s="614">
        <f t="shared" si="2"/>
        <v>0</v>
      </c>
      <c r="J24" s="430">
        <f t="shared" si="2"/>
        <v>0</v>
      </c>
    </row>
    <row r="25" spans="1:10" ht="12.75">
      <c r="A25" s="9" t="s">
        <v>8</v>
      </c>
      <c r="B25" s="9" t="s">
        <v>21</v>
      </c>
      <c r="C25" s="748"/>
      <c r="D25" s="426">
        <f aca="true" t="shared" si="3" ref="D25:J25">D29+D71+D120</f>
        <v>603318</v>
      </c>
      <c r="E25" s="696">
        <f t="shared" si="3"/>
        <v>135589</v>
      </c>
      <c r="F25" s="303">
        <f t="shared" si="3"/>
        <v>6257</v>
      </c>
      <c r="G25" s="303">
        <f t="shared" si="3"/>
        <v>52398</v>
      </c>
      <c r="H25" s="303">
        <f t="shared" si="3"/>
        <v>76934</v>
      </c>
      <c r="I25" s="615">
        <f t="shared" si="3"/>
        <v>0</v>
      </c>
      <c r="J25" s="430">
        <f t="shared" si="3"/>
        <v>0</v>
      </c>
    </row>
    <row r="26" spans="1:10" ht="13.5" thickBot="1">
      <c r="A26" s="17" t="s">
        <v>10</v>
      </c>
      <c r="B26" s="17" t="s">
        <v>40</v>
      </c>
      <c r="C26" s="749"/>
      <c r="D26" s="739">
        <f aca="true" t="shared" si="4" ref="D26:J26">D30+D74+D79+D106+D110+D116</f>
        <v>17349</v>
      </c>
      <c r="E26" s="693">
        <f t="shared" si="4"/>
        <v>5346</v>
      </c>
      <c r="F26" s="300">
        <f t="shared" si="4"/>
        <v>5346</v>
      </c>
      <c r="G26" s="613">
        <f t="shared" si="4"/>
        <v>0</v>
      </c>
      <c r="H26" s="613">
        <f t="shared" si="4"/>
        <v>0</v>
      </c>
      <c r="I26" s="613">
        <f t="shared" si="4"/>
        <v>0</v>
      </c>
      <c r="J26" s="741">
        <f t="shared" si="4"/>
        <v>0</v>
      </c>
    </row>
    <row r="27" spans="1:10" ht="13.5" thickBot="1">
      <c r="A27" s="27"/>
      <c r="B27" s="86" t="s">
        <v>550</v>
      </c>
      <c r="C27" s="750">
        <f>C28+C30</f>
        <v>0</v>
      </c>
      <c r="D27" s="201">
        <f>D28+D29+D30</f>
        <v>231709</v>
      </c>
      <c r="E27" s="256">
        <f aca="true" t="shared" si="5" ref="E27:J27">E28+E29+E30</f>
        <v>10351</v>
      </c>
      <c r="F27" s="285">
        <f t="shared" si="5"/>
        <v>9116</v>
      </c>
      <c r="G27" s="589">
        <f t="shared" si="5"/>
        <v>0</v>
      </c>
      <c r="H27" s="285">
        <f t="shared" si="5"/>
        <v>1235</v>
      </c>
      <c r="I27" s="418">
        <f t="shared" si="5"/>
        <v>0</v>
      </c>
      <c r="J27" s="617">
        <f t="shared" si="5"/>
        <v>0</v>
      </c>
    </row>
    <row r="28" spans="1:10" s="4" customFormat="1" ht="12.75">
      <c r="A28" s="34" t="s">
        <v>6</v>
      </c>
      <c r="B28" s="34" t="s">
        <v>16</v>
      </c>
      <c r="C28" s="751">
        <f>C31</f>
        <v>-120</v>
      </c>
      <c r="D28" s="819">
        <f>D31</f>
        <v>2911</v>
      </c>
      <c r="E28" s="254">
        <f aca="true" t="shared" si="6" ref="E28:J28">E31</f>
        <v>2380</v>
      </c>
      <c r="F28" s="164">
        <f t="shared" si="6"/>
        <v>2380</v>
      </c>
      <c r="G28" s="484">
        <f t="shared" si="6"/>
        <v>0</v>
      </c>
      <c r="H28" s="149">
        <f t="shared" si="6"/>
        <v>0</v>
      </c>
      <c r="I28" s="846">
        <f t="shared" si="6"/>
        <v>0</v>
      </c>
      <c r="J28" s="831">
        <f t="shared" si="6"/>
        <v>0</v>
      </c>
    </row>
    <row r="29" spans="1:10" s="4" customFormat="1" ht="12.75">
      <c r="A29" s="34" t="s">
        <v>8</v>
      </c>
      <c r="B29" s="9" t="s">
        <v>9</v>
      </c>
      <c r="C29" s="748"/>
      <c r="D29" s="427">
        <f>D35</f>
        <v>213809</v>
      </c>
      <c r="E29" s="165">
        <f aca="true" t="shared" si="7" ref="E29:J29">E35</f>
        <v>4035</v>
      </c>
      <c r="F29" s="160">
        <f t="shared" si="7"/>
        <v>2800</v>
      </c>
      <c r="G29" s="482">
        <f t="shared" si="7"/>
        <v>0</v>
      </c>
      <c r="H29" s="160">
        <f t="shared" si="7"/>
        <v>1235</v>
      </c>
      <c r="I29" s="847">
        <f t="shared" si="7"/>
        <v>0</v>
      </c>
      <c r="J29" s="554">
        <f t="shared" si="7"/>
        <v>0</v>
      </c>
    </row>
    <row r="30" spans="1:10" s="4" customFormat="1" ht="13.5" thickBot="1">
      <c r="A30" s="34" t="s">
        <v>10</v>
      </c>
      <c r="B30" s="9" t="s">
        <v>39</v>
      </c>
      <c r="C30" s="747">
        <f>C41</f>
        <v>120</v>
      </c>
      <c r="D30" s="820">
        <f aca="true" t="shared" si="8" ref="D30:J30">D41+D62</f>
        <v>14989</v>
      </c>
      <c r="E30" s="166">
        <f t="shared" si="8"/>
        <v>3936</v>
      </c>
      <c r="F30" s="158">
        <f t="shared" si="8"/>
        <v>3936</v>
      </c>
      <c r="G30" s="481">
        <f t="shared" si="8"/>
        <v>0</v>
      </c>
      <c r="H30" s="157">
        <f t="shared" si="8"/>
        <v>0</v>
      </c>
      <c r="I30" s="848">
        <f t="shared" si="8"/>
        <v>0</v>
      </c>
      <c r="J30" s="926">
        <f t="shared" si="8"/>
        <v>0</v>
      </c>
    </row>
    <row r="31" spans="1:10" s="4" customFormat="1" ht="13.5" thickBot="1">
      <c r="A31" s="62" t="s">
        <v>6</v>
      </c>
      <c r="B31" s="452" t="s">
        <v>517</v>
      </c>
      <c r="C31" s="752">
        <f>C33</f>
        <v>-120</v>
      </c>
      <c r="D31" s="202">
        <f>D33</f>
        <v>2911</v>
      </c>
      <c r="E31" s="697">
        <f>F31+G31+H31+I31+J31</f>
        <v>2380</v>
      </c>
      <c r="F31" s="155">
        <f>F33</f>
        <v>2380</v>
      </c>
      <c r="G31" s="604">
        <f>G33</f>
        <v>0</v>
      </c>
      <c r="H31" s="148">
        <f>H33</f>
        <v>0</v>
      </c>
      <c r="I31" s="348">
        <f>I33</f>
        <v>0</v>
      </c>
      <c r="J31" s="243">
        <f>J33</f>
        <v>0</v>
      </c>
    </row>
    <row r="32" spans="1:10" s="4" customFormat="1" ht="12.75">
      <c r="A32" s="30">
        <v>1</v>
      </c>
      <c r="B32" s="80" t="s">
        <v>142</v>
      </c>
      <c r="C32" s="203"/>
      <c r="D32" s="819"/>
      <c r="E32" s="254"/>
      <c r="F32" s="164"/>
      <c r="G32" s="603"/>
      <c r="H32" s="149"/>
      <c r="I32" s="846"/>
      <c r="J32" s="831"/>
    </row>
    <row r="33" spans="1:10" s="4" customFormat="1" ht="12.75">
      <c r="A33" s="30"/>
      <c r="B33" s="80" t="s">
        <v>143</v>
      </c>
      <c r="C33" s="398">
        <v>-120</v>
      </c>
      <c r="D33" s="427">
        <v>2911</v>
      </c>
      <c r="E33" s="165">
        <f>F33+G33+H33+I33+J33</f>
        <v>2380</v>
      </c>
      <c r="F33" s="160">
        <f>2380</f>
        <v>2380</v>
      </c>
      <c r="G33" s="374"/>
      <c r="H33" s="144"/>
      <c r="I33" s="847"/>
      <c r="J33" s="554"/>
    </row>
    <row r="34" spans="1:10" s="4" customFormat="1" ht="13.5" thickBot="1">
      <c r="A34" s="30"/>
      <c r="B34" s="80" t="s">
        <v>144</v>
      </c>
      <c r="C34" s="203"/>
      <c r="D34" s="820"/>
      <c r="E34" s="166"/>
      <c r="F34" s="158"/>
      <c r="G34" s="375"/>
      <c r="H34" s="157"/>
      <c r="I34" s="848"/>
      <c r="J34" s="926"/>
    </row>
    <row r="35" spans="1:10" s="4" customFormat="1" ht="13.5" thickBot="1">
      <c r="A35" s="62" t="s">
        <v>8</v>
      </c>
      <c r="B35" s="452" t="s">
        <v>9</v>
      </c>
      <c r="C35" s="753"/>
      <c r="D35" s="202">
        <f>D37+D39+D40</f>
        <v>213809</v>
      </c>
      <c r="E35" s="697">
        <f aca="true" t="shared" si="9" ref="E35:J35">E37+E39+E40</f>
        <v>4035</v>
      </c>
      <c r="F35" s="155">
        <f t="shared" si="9"/>
        <v>2800</v>
      </c>
      <c r="G35" s="479">
        <f t="shared" si="9"/>
        <v>0</v>
      </c>
      <c r="H35" s="155">
        <f t="shared" si="9"/>
        <v>1235</v>
      </c>
      <c r="I35" s="348">
        <f t="shared" si="9"/>
        <v>0</v>
      </c>
      <c r="J35" s="243">
        <f t="shared" si="9"/>
        <v>0</v>
      </c>
    </row>
    <row r="36" spans="1:10" s="4" customFormat="1" ht="12.75">
      <c r="A36" s="215">
        <v>1</v>
      </c>
      <c r="B36" s="241" t="s">
        <v>518</v>
      </c>
      <c r="C36" s="203"/>
      <c r="D36" s="819"/>
      <c r="E36" s="254"/>
      <c r="F36" s="164"/>
      <c r="G36" s="315"/>
      <c r="H36" s="149"/>
      <c r="I36" s="846"/>
      <c r="J36" s="831"/>
    </row>
    <row r="37" spans="1:10" s="4" customFormat="1" ht="12.75">
      <c r="A37" s="215"/>
      <c r="B37" s="39" t="s">
        <v>519</v>
      </c>
      <c r="C37" s="203"/>
      <c r="D37" s="427">
        <v>204127</v>
      </c>
      <c r="E37" s="165">
        <f>F37+G37+H37+I37+J37</f>
        <v>2500</v>
      </c>
      <c r="F37" s="160">
        <v>2500</v>
      </c>
      <c r="G37" s="316"/>
      <c r="H37" s="144"/>
      <c r="I37" s="847"/>
      <c r="J37" s="554"/>
    </row>
    <row r="38" spans="1:10" s="4" customFormat="1" ht="12.75">
      <c r="A38" s="114">
        <v>2</v>
      </c>
      <c r="B38" s="639" t="s">
        <v>161</v>
      </c>
      <c r="C38" s="237"/>
      <c r="D38" s="427"/>
      <c r="E38" s="165"/>
      <c r="F38" s="160"/>
      <c r="G38" s="316"/>
      <c r="H38" s="144"/>
      <c r="I38" s="847"/>
      <c r="J38" s="554"/>
    </row>
    <row r="39" spans="1:10" s="4" customFormat="1" ht="12.75">
      <c r="A39" s="123"/>
      <c r="B39" s="640" t="s">
        <v>520</v>
      </c>
      <c r="C39" s="237"/>
      <c r="D39" s="427">
        <v>5625</v>
      </c>
      <c r="E39" s="165">
        <f>F39+G39+H39+I39+J39</f>
        <v>200</v>
      </c>
      <c r="F39" s="160">
        <v>200</v>
      </c>
      <c r="G39" s="316"/>
      <c r="H39" s="144"/>
      <c r="I39" s="847"/>
      <c r="J39" s="554"/>
    </row>
    <row r="40" spans="1:10" s="4" customFormat="1" ht="13.5" thickBot="1">
      <c r="A40" s="212">
        <v>3</v>
      </c>
      <c r="B40" s="396" t="s">
        <v>572</v>
      </c>
      <c r="C40" s="203"/>
      <c r="D40" s="820">
        <v>4057</v>
      </c>
      <c r="E40" s="166">
        <f>F40+G40+H40+I40+J40</f>
        <v>1335</v>
      </c>
      <c r="F40" s="158">
        <v>100</v>
      </c>
      <c r="G40" s="317"/>
      <c r="H40" s="158">
        <v>1235</v>
      </c>
      <c r="I40" s="848"/>
      <c r="J40" s="926"/>
    </row>
    <row r="41" spans="1:10" ht="13.5" thickBot="1">
      <c r="A41" s="44" t="s">
        <v>10</v>
      </c>
      <c r="B41" s="82" t="s">
        <v>40</v>
      </c>
      <c r="C41" s="754">
        <f>C60</f>
        <v>120</v>
      </c>
      <c r="D41" s="475">
        <f aca="true" t="shared" si="10" ref="D41:J41">D43+D44+D46+D48+D50+D52+D54+D57+D58+D60</f>
        <v>13603</v>
      </c>
      <c r="E41" s="259">
        <f t="shared" si="10"/>
        <v>2550</v>
      </c>
      <c r="F41" s="291">
        <f t="shared" si="10"/>
        <v>2550</v>
      </c>
      <c r="G41" s="596">
        <f t="shared" si="10"/>
        <v>0</v>
      </c>
      <c r="H41" s="351">
        <f t="shared" si="10"/>
        <v>0</v>
      </c>
      <c r="I41" s="351">
        <f t="shared" si="10"/>
        <v>0</v>
      </c>
      <c r="J41" s="430">
        <f t="shared" si="10"/>
        <v>0</v>
      </c>
    </row>
    <row r="42" spans="1:10" ht="12.75">
      <c r="A42" s="212">
        <v>1</v>
      </c>
      <c r="B42" s="631" t="s">
        <v>521</v>
      </c>
      <c r="C42" s="667"/>
      <c r="D42" s="819"/>
      <c r="E42" s="254"/>
      <c r="F42" s="164"/>
      <c r="G42" s="315"/>
      <c r="H42" s="149"/>
      <c r="I42" s="846"/>
      <c r="J42" s="831"/>
    </row>
    <row r="43" spans="1:10" ht="12.75">
      <c r="A43" s="123"/>
      <c r="B43" s="630" t="s">
        <v>522</v>
      </c>
      <c r="C43" s="667"/>
      <c r="D43" s="819">
        <v>7050</v>
      </c>
      <c r="E43" s="254">
        <f>F43+G43+H43+I43+J43</f>
        <v>130</v>
      </c>
      <c r="F43" s="164">
        <v>130</v>
      </c>
      <c r="G43" s="603"/>
      <c r="H43" s="149"/>
      <c r="I43" s="846"/>
      <c r="J43" s="554"/>
    </row>
    <row r="44" spans="1:10" ht="12.75">
      <c r="A44" s="124">
        <v>2</v>
      </c>
      <c r="B44" s="667" t="s">
        <v>548</v>
      </c>
      <c r="C44" s="667"/>
      <c r="D44" s="819">
        <v>170</v>
      </c>
      <c r="E44" s="254">
        <f aca="true" t="shared" si="11" ref="E44:E54">F44+G44+H44+I44+J44</f>
        <v>170</v>
      </c>
      <c r="F44" s="164">
        <v>170</v>
      </c>
      <c r="G44" s="603"/>
      <c r="H44" s="149"/>
      <c r="I44" s="846"/>
      <c r="J44" s="831"/>
    </row>
    <row r="45" spans="1:10" ht="12.75">
      <c r="A45" s="114">
        <v>3</v>
      </c>
      <c r="B45" s="667" t="s">
        <v>523</v>
      </c>
      <c r="C45" s="667"/>
      <c r="D45" s="819"/>
      <c r="E45" s="254"/>
      <c r="F45" s="164"/>
      <c r="G45" s="603"/>
      <c r="H45" s="149"/>
      <c r="I45" s="846"/>
      <c r="J45" s="831"/>
    </row>
    <row r="46" spans="1:10" ht="12.75">
      <c r="A46" s="212"/>
      <c r="B46" s="668" t="s">
        <v>525</v>
      </c>
      <c r="C46" s="667"/>
      <c r="D46" s="819">
        <v>50</v>
      </c>
      <c r="E46" s="254">
        <f t="shared" si="11"/>
        <v>50</v>
      </c>
      <c r="F46" s="164">
        <v>50</v>
      </c>
      <c r="G46" s="603"/>
      <c r="H46" s="149"/>
      <c r="I46" s="846"/>
      <c r="J46" s="831"/>
    </row>
    <row r="47" spans="1:10" ht="12.75">
      <c r="A47" s="123"/>
      <c r="B47" s="669" t="s">
        <v>524</v>
      </c>
      <c r="C47" s="667"/>
      <c r="D47" s="819"/>
      <c r="E47" s="254"/>
      <c r="F47" s="164"/>
      <c r="G47" s="603"/>
      <c r="H47" s="149"/>
      <c r="I47" s="846"/>
      <c r="J47" s="831"/>
    </row>
    <row r="48" spans="1:10" ht="12.75">
      <c r="A48" s="284">
        <v>4</v>
      </c>
      <c r="B48" s="56" t="s">
        <v>145</v>
      </c>
      <c r="C48" s="390"/>
      <c r="D48" s="821">
        <v>50</v>
      </c>
      <c r="E48" s="254">
        <f t="shared" si="11"/>
        <v>50</v>
      </c>
      <c r="F48" s="141">
        <v>50</v>
      </c>
      <c r="G48" s="376"/>
      <c r="H48" s="187"/>
      <c r="I48" s="849"/>
      <c r="J48" s="927"/>
    </row>
    <row r="49" spans="1:10" ht="12.75">
      <c r="A49" s="365">
        <v>5</v>
      </c>
      <c r="B49" s="126" t="s">
        <v>146</v>
      </c>
      <c r="C49" s="390"/>
      <c r="D49" s="426"/>
      <c r="E49" s="254"/>
      <c r="F49" s="175"/>
      <c r="G49" s="377"/>
      <c r="H49" s="189"/>
      <c r="I49" s="850"/>
      <c r="J49" s="928"/>
    </row>
    <row r="50" spans="1:10" ht="12.75">
      <c r="A50" s="366"/>
      <c r="B50" s="131" t="s">
        <v>147</v>
      </c>
      <c r="C50" s="390"/>
      <c r="D50" s="426">
        <v>100</v>
      </c>
      <c r="E50" s="254">
        <f t="shared" si="11"/>
        <v>100</v>
      </c>
      <c r="F50" s="160">
        <v>100</v>
      </c>
      <c r="G50" s="378"/>
      <c r="H50" s="185"/>
      <c r="I50" s="433"/>
      <c r="J50" s="929"/>
    </row>
    <row r="51" spans="1:10" ht="12.75">
      <c r="A51" s="101">
        <v>6</v>
      </c>
      <c r="B51" s="56" t="s">
        <v>526</v>
      </c>
      <c r="C51" s="390"/>
      <c r="D51" s="426"/>
      <c r="E51" s="254"/>
      <c r="F51" s="160"/>
      <c r="G51" s="378"/>
      <c r="H51" s="185"/>
      <c r="I51" s="433"/>
      <c r="J51" s="929"/>
    </row>
    <row r="52" spans="1:10" ht="12.75">
      <c r="A52" s="101"/>
      <c r="B52" s="56" t="s">
        <v>148</v>
      </c>
      <c r="C52" s="390"/>
      <c r="D52" s="426">
        <v>5253</v>
      </c>
      <c r="E52" s="254">
        <f t="shared" si="11"/>
        <v>1000</v>
      </c>
      <c r="F52" s="160">
        <v>1000</v>
      </c>
      <c r="G52" s="378"/>
      <c r="H52" s="185"/>
      <c r="I52" s="433"/>
      <c r="J52" s="929"/>
    </row>
    <row r="53" spans="1:10" ht="12.75">
      <c r="A53" s="78"/>
      <c r="B53" s="56" t="s">
        <v>149</v>
      </c>
      <c r="C53" s="390"/>
      <c r="D53" s="426"/>
      <c r="E53" s="254"/>
      <c r="F53" s="160"/>
      <c r="G53" s="378"/>
      <c r="H53" s="185"/>
      <c r="I53" s="433"/>
      <c r="J53" s="929"/>
    </row>
    <row r="54" spans="1:10" ht="12.75">
      <c r="A54" s="365">
        <v>7</v>
      </c>
      <c r="B54" s="126" t="s">
        <v>150</v>
      </c>
      <c r="C54" s="390"/>
      <c r="D54" s="426">
        <v>300</v>
      </c>
      <c r="E54" s="254">
        <f t="shared" si="11"/>
        <v>300</v>
      </c>
      <c r="F54" s="160">
        <v>300</v>
      </c>
      <c r="G54" s="378"/>
      <c r="H54" s="185"/>
      <c r="I54" s="433"/>
      <c r="J54" s="929"/>
    </row>
    <row r="55" spans="1:10" ht="12.75">
      <c r="A55" s="366"/>
      <c r="B55" s="131" t="s">
        <v>151</v>
      </c>
      <c r="C55" s="390"/>
      <c r="D55" s="427"/>
      <c r="E55" s="165"/>
      <c r="F55" s="160"/>
      <c r="G55" s="379"/>
      <c r="H55" s="185"/>
      <c r="I55" s="433"/>
      <c r="J55" s="929"/>
    </row>
    <row r="56" spans="1:10" ht="12.75">
      <c r="A56" s="365">
        <v>8</v>
      </c>
      <c r="B56" s="126" t="s">
        <v>527</v>
      </c>
      <c r="C56" s="390"/>
      <c r="D56" s="430"/>
      <c r="E56" s="709"/>
      <c r="F56" s="275"/>
      <c r="G56" s="185"/>
      <c r="H56" s="185"/>
      <c r="I56" s="433"/>
      <c r="J56" s="929"/>
    </row>
    <row r="57" spans="1:10" ht="12.75">
      <c r="A57" s="366"/>
      <c r="B57" s="131" t="s">
        <v>528</v>
      </c>
      <c r="C57" s="390"/>
      <c r="D57" s="430">
        <v>70</v>
      </c>
      <c r="E57" s="709">
        <f>F57+G57+H57+I57+J57</f>
        <v>70</v>
      </c>
      <c r="F57" s="275">
        <v>70</v>
      </c>
      <c r="G57" s="185"/>
      <c r="H57" s="185"/>
      <c r="I57" s="433"/>
      <c r="J57" s="929"/>
    </row>
    <row r="58" spans="1:10" ht="12.75">
      <c r="A58" s="284">
        <v>9</v>
      </c>
      <c r="B58" s="56" t="s">
        <v>152</v>
      </c>
      <c r="C58" s="390"/>
      <c r="D58" s="430">
        <v>60</v>
      </c>
      <c r="E58" s="709">
        <f>F58+G58+H58+I58+J58</f>
        <v>60</v>
      </c>
      <c r="F58" s="275">
        <v>60</v>
      </c>
      <c r="G58" s="185"/>
      <c r="H58" s="185"/>
      <c r="I58" s="433"/>
      <c r="J58" s="929"/>
    </row>
    <row r="59" spans="1:10" ht="12.75">
      <c r="A59" s="221">
        <v>10</v>
      </c>
      <c r="B59" s="126" t="s">
        <v>155</v>
      </c>
      <c r="C59" s="390"/>
      <c r="D59" s="430"/>
      <c r="E59" s="709">
        <f>F59+G59+H59+I59+J59</f>
        <v>0</v>
      </c>
      <c r="F59" s="275"/>
      <c r="G59" s="185"/>
      <c r="H59" s="185"/>
      <c r="I59" s="433"/>
      <c r="J59" s="929"/>
    </row>
    <row r="60" spans="1:10" ht="12.75">
      <c r="A60" s="284"/>
      <c r="B60" s="56" t="s">
        <v>156</v>
      </c>
      <c r="C60" s="747">
        <v>120</v>
      </c>
      <c r="D60" s="430">
        <v>500</v>
      </c>
      <c r="E60" s="709">
        <f>F60+G60+H60+I60+J60</f>
        <v>620</v>
      </c>
      <c r="F60" s="165">
        <v>620</v>
      </c>
      <c r="G60" s="185"/>
      <c r="H60" s="185"/>
      <c r="I60" s="433"/>
      <c r="J60" s="929"/>
    </row>
    <row r="61" spans="1:10" ht="13.5" thickBot="1">
      <c r="A61" s="284"/>
      <c r="B61" s="56" t="s">
        <v>157</v>
      </c>
      <c r="C61" s="390"/>
      <c r="D61" s="818"/>
      <c r="E61" s="275"/>
      <c r="F61" s="307"/>
      <c r="G61" s="189"/>
      <c r="H61" s="189"/>
      <c r="I61" s="850"/>
      <c r="J61" s="928"/>
    </row>
    <row r="62" spans="1:10" ht="13.5" thickBot="1">
      <c r="A62" s="48"/>
      <c r="B62" s="83" t="s">
        <v>33</v>
      </c>
      <c r="C62" s="755"/>
      <c r="D62" s="475">
        <f>D63+D64+D65+D66+D67+D68+D69</f>
        <v>1386</v>
      </c>
      <c r="E62" s="259">
        <f aca="true" t="shared" si="12" ref="E62:J62">E63+E64+E65+E66+E67+E68+E69</f>
        <v>1386</v>
      </c>
      <c r="F62" s="291">
        <f t="shared" si="12"/>
        <v>1386</v>
      </c>
      <c r="G62" s="596">
        <f t="shared" si="12"/>
        <v>0</v>
      </c>
      <c r="H62" s="351">
        <f t="shared" si="12"/>
        <v>0</v>
      </c>
      <c r="I62" s="351">
        <f t="shared" si="12"/>
        <v>0</v>
      </c>
      <c r="J62" s="476">
        <f t="shared" si="12"/>
        <v>0</v>
      </c>
    </row>
    <row r="63" spans="1:10" ht="12.75">
      <c r="A63" s="103">
        <v>1</v>
      </c>
      <c r="B63" s="39" t="s">
        <v>158</v>
      </c>
      <c r="C63" s="203"/>
      <c r="D63" s="821">
        <v>130</v>
      </c>
      <c r="E63" s="275">
        <f>F63+G63+H63+I63+J63</f>
        <v>130</v>
      </c>
      <c r="F63" s="254">
        <v>130</v>
      </c>
      <c r="G63" s="341"/>
      <c r="H63" s="156"/>
      <c r="I63" s="851"/>
      <c r="J63" s="836"/>
    </row>
    <row r="64" spans="1:10" ht="12.75">
      <c r="A64" s="208">
        <v>2</v>
      </c>
      <c r="B64" s="118" t="s">
        <v>529</v>
      </c>
      <c r="C64" s="670"/>
      <c r="D64" s="821">
        <v>60</v>
      </c>
      <c r="E64" s="275">
        <f aca="true" t="shared" si="13" ref="E64:E69">F64+G64+H64+I64+J64</f>
        <v>60</v>
      </c>
      <c r="F64" s="275">
        <v>60</v>
      </c>
      <c r="G64" s="342"/>
      <c r="H64" s="159"/>
      <c r="I64" s="312"/>
      <c r="J64" s="834"/>
    </row>
    <row r="65" spans="1:10" ht="12.75">
      <c r="A65" s="210">
        <v>3</v>
      </c>
      <c r="B65" s="670" t="s">
        <v>530</v>
      </c>
      <c r="C65" s="670"/>
      <c r="D65" s="821">
        <v>1000</v>
      </c>
      <c r="E65" s="275">
        <f t="shared" si="13"/>
        <v>1000</v>
      </c>
      <c r="F65" s="275">
        <v>1000</v>
      </c>
      <c r="G65" s="342"/>
      <c r="H65" s="159"/>
      <c r="I65" s="312"/>
      <c r="J65" s="834"/>
    </row>
    <row r="66" spans="1:10" ht="12.75">
      <c r="A66" s="210">
        <v>4</v>
      </c>
      <c r="B66" s="670" t="s">
        <v>531</v>
      </c>
      <c r="C66" s="670"/>
      <c r="D66" s="821">
        <v>22</v>
      </c>
      <c r="E66" s="275">
        <f t="shared" si="13"/>
        <v>22</v>
      </c>
      <c r="F66" s="275">
        <v>22</v>
      </c>
      <c r="G66" s="342"/>
      <c r="H66" s="159"/>
      <c r="I66" s="312"/>
      <c r="J66" s="834"/>
    </row>
    <row r="67" spans="1:10" ht="12.75">
      <c r="A67" s="210">
        <v>5</v>
      </c>
      <c r="B67" s="670" t="s">
        <v>532</v>
      </c>
      <c r="C67" s="670"/>
      <c r="D67" s="821">
        <v>5</v>
      </c>
      <c r="E67" s="275">
        <f t="shared" si="13"/>
        <v>5</v>
      </c>
      <c r="F67" s="275">
        <v>5</v>
      </c>
      <c r="G67" s="342"/>
      <c r="H67" s="159"/>
      <c r="I67" s="312"/>
      <c r="J67" s="834"/>
    </row>
    <row r="68" spans="1:10" ht="12.75">
      <c r="A68" s="115">
        <v>6</v>
      </c>
      <c r="B68" s="387" t="s">
        <v>214</v>
      </c>
      <c r="C68" s="670"/>
      <c r="D68" s="821">
        <v>119</v>
      </c>
      <c r="E68" s="275">
        <f t="shared" si="13"/>
        <v>119</v>
      </c>
      <c r="F68" s="275">
        <v>119</v>
      </c>
      <c r="G68" s="342"/>
      <c r="H68" s="159"/>
      <c r="I68" s="312"/>
      <c r="J68" s="834"/>
    </row>
    <row r="69" spans="1:10" ht="13.5" thickBot="1">
      <c r="A69" s="208">
        <v>7</v>
      </c>
      <c r="B69" s="118" t="s">
        <v>533</v>
      </c>
      <c r="C69" s="670"/>
      <c r="D69" s="818">
        <v>50</v>
      </c>
      <c r="E69" s="307">
        <f t="shared" si="13"/>
        <v>50</v>
      </c>
      <c r="F69" s="307">
        <v>50</v>
      </c>
      <c r="G69" s="343"/>
      <c r="H69" s="177"/>
      <c r="I69" s="852"/>
      <c r="J69" s="835"/>
    </row>
    <row r="70" spans="1:10" ht="13.5" thickBot="1">
      <c r="A70" s="21"/>
      <c r="B70" s="86" t="s">
        <v>551</v>
      </c>
      <c r="C70" s="756"/>
      <c r="D70" s="201">
        <f>D71</f>
        <v>12327</v>
      </c>
      <c r="E70" s="256">
        <f aca="true" t="shared" si="14" ref="E70:J70">E71</f>
        <v>290</v>
      </c>
      <c r="F70" s="285">
        <f t="shared" si="14"/>
        <v>290</v>
      </c>
      <c r="G70" s="589">
        <f t="shared" si="14"/>
        <v>0</v>
      </c>
      <c r="H70" s="418">
        <f t="shared" si="14"/>
        <v>0</v>
      </c>
      <c r="I70" s="418">
        <f t="shared" si="14"/>
        <v>0</v>
      </c>
      <c r="J70" s="280">
        <f t="shared" si="14"/>
        <v>0</v>
      </c>
    </row>
    <row r="71" spans="1:10" ht="13.5" thickBot="1">
      <c r="A71" s="96" t="s">
        <v>8</v>
      </c>
      <c r="B71" s="599" t="s">
        <v>21</v>
      </c>
      <c r="C71" s="757"/>
      <c r="D71" s="821">
        <f>D72</f>
        <v>12327</v>
      </c>
      <c r="E71" s="260">
        <f aca="true" t="shared" si="15" ref="E71:J71">E72</f>
        <v>290</v>
      </c>
      <c r="F71" s="292">
        <f t="shared" si="15"/>
        <v>290</v>
      </c>
      <c r="G71" s="601">
        <f t="shared" si="15"/>
        <v>0</v>
      </c>
      <c r="H71" s="600">
        <f t="shared" si="15"/>
        <v>0</v>
      </c>
      <c r="I71" s="600">
        <f t="shared" si="15"/>
        <v>0</v>
      </c>
      <c r="J71" s="826">
        <f t="shared" si="15"/>
        <v>0</v>
      </c>
    </row>
    <row r="72" spans="1:10" ht="13.5" thickBot="1">
      <c r="A72" s="210">
        <v>1</v>
      </c>
      <c r="B72" s="23" t="s">
        <v>516</v>
      </c>
      <c r="C72" s="670"/>
      <c r="D72" s="818">
        <v>12327</v>
      </c>
      <c r="E72" s="275">
        <f>F72+G72+H72+I72+J72</f>
        <v>290</v>
      </c>
      <c r="F72" s="307">
        <v>290</v>
      </c>
      <c r="G72" s="343"/>
      <c r="H72" s="177"/>
      <c r="I72" s="852"/>
      <c r="J72" s="835"/>
    </row>
    <row r="73" spans="1:10" ht="13.5" thickBot="1">
      <c r="A73" s="75"/>
      <c r="B73" s="86" t="s">
        <v>552</v>
      </c>
      <c r="C73" s="756"/>
      <c r="D73" s="201">
        <f>D74</f>
        <v>33</v>
      </c>
      <c r="E73" s="256">
        <f aca="true" t="shared" si="16" ref="E73:J73">E74</f>
        <v>33</v>
      </c>
      <c r="F73" s="285">
        <f t="shared" si="16"/>
        <v>33</v>
      </c>
      <c r="G73" s="589">
        <f t="shared" si="16"/>
        <v>0</v>
      </c>
      <c r="H73" s="418">
        <f t="shared" si="16"/>
        <v>0</v>
      </c>
      <c r="I73" s="418">
        <f t="shared" si="16"/>
        <v>0</v>
      </c>
      <c r="J73" s="280">
        <f t="shared" si="16"/>
        <v>0</v>
      </c>
    </row>
    <row r="74" spans="1:10" s="4" customFormat="1" ht="13.5" thickBot="1">
      <c r="A74" s="107" t="s">
        <v>10</v>
      </c>
      <c r="B74" s="17" t="s">
        <v>54</v>
      </c>
      <c r="C74" s="748"/>
      <c r="D74" s="994">
        <f>D75</f>
        <v>33</v>
      </c>
      <c r="E74" s="261">
        <f aca="true" t="shared" si="17" ref="E74:J74">E75</f>
        <v>33</v>
      </c>
      <c r="F74" s="305">
        <f t="shared" si="17"/>
        <v>33</v>
      </c>
      <c r="G74" s="590">
        <f t="shared" si="17"/>
        <v>0</v>
      </c>
      <c r="H74" s="350">
        <f t="shared" si="17"/>
        <v>0</v>
      </c>
      <c r="I74" s="350">
        <f t="shared" si="17"/>
        <v>0</v>
      </c>
      <c r="J74" s="930">
        <f t="shared" si="17"/>
        <v>0</v>
      </c>
    </row>
    <row r="75" spans="1:10" s="4" customFormat="1" ht="13.5" thickBot="1">
      <c r="A75" s="74"/>
      <c r="B75" s="85" t="s">
        <v>33</v>
      </c>
      <c r="C75" s="758"/>
      <c r="D75" s="202">
        <f>D76+D77</f>
        <v>33</v>
      </c>
      <c r="E75" s="258">
        <f aca="true" t="shared" si="18" ref="E75:J75">E76+E77</f>
        <v>33</v>
      </c>
      <c r="F75" s="306">
        <f t="shared" si="18"/>
        <v>33</v>
      </c>
      <c r="G75" s="591">
        <f t="shared" si="18"/>
        <v>0</v>
      </c>
      <c r="H75" s="349">
        <f t="shared" si="18"/>
        <v>0</v>
      </c>
      <c r="I75" s="349">
        <f t="shared" si="18"/>
        <v>0</v>
      </c>
      <c r="J75" s="243">
        <f t="shared" si="18"/>
        <v>0</v>
      </c>
    </row>
    <row r="76" spans="1:10" s="4" customFormat="1" ht="12.75">
      <c r="A76" s="108">
        <v>1</v>
      </c>
      <c r="B76" s="39" t="s">
        <v>493</v>
      </c>
      <c r="C76" s="203"/>
      <c r="D76" s="819">
        <v>28</v>
      </c>
      <c r="E76" s="165">
        <f>F76+G76+H76+I76+J76</f>
        <v>28</v>
      </c>
      <c r="F76" s="254">
        <v>28</v>
      </c>
      <c r="G76" s="315">
        <v>0</v>
      </c>
      <c r="H76" s="149">
        <v>0</v>
      </c>
      <c r="I76" s="846">
        <v>0</v>
      </c>
      <c r="J76" s="931">
        <v>0</v>
      </c>
    </row>
    <row r="77" spans="1:10" s="4" customFormat="1" ht="13.5" thickBot="1">
      <c r="A77" s="114">
        <v>2</v>
      </c>
      <c r="B77" s="671" t="s">
        <v>492</v>
      </c>
      <c r="C77" s="759"/>
      <c r="D77" s="995">
        <v>5</v>
      </c>
      <c r="E77" s="166">
        <f>F77+G77+H77+I77+J77</f>
        <v>5</v>
      </c>
      <c r="F77" s="311">
        <v>5</v>
      </c>
      <c r="G77" s="336"/>
      <c r="H77" s="150"/>
      <c r="I77" s="853"/>
      <c r="J77" s="932"/>
    </row>
    <row r="78" spans="1:10" ht="13.5" thickBot="1">
      <c r="A78" s="26"/>
      <c r="B78" s="86" t="s">
        <v>553</v>
      </c>
      <c r="C78" s="756"/>
      <c r="D78" s="201">
        <f>D79</f>
        <v>516</v>
      </c>
      <c r="E78" s="256">
        <f aca="true" t="shared" si="19" ref="E78:J78">E79</f>
        <v>516</v>
      </c>
      <c r="F78" s="285">
        <f t="shared" si="19"/>
        <v>516</v>
      </c>
      <c r="G78" s="589">
        <f t="shared" si="19"/>
        <v>0</v>
      </c>
      <c r="H78" s="418">
        <f t="shared" si="19"/>
        <v>0</v>
      </c>
      <c r="I78" s="418">
        <f t="shared" si="19"/>
        <v>0</v>
      </c>
      <c r="J78" s="280">
        <f t="shared" si="19"/>
        <v>0</v>
      </c>
    </row>
    <row r="79" spans="1:10" ht="13.5" thickBot="1">
      <c r="A79" s="111" t="s">
        <v>10</v>
      </c>
      <c r="B79" s="9" t="s">
        <v>54</v>
      </c>
      <c r="C79" s="748"/>
      <c r="D79" s="995">
        <f aca="true" t="shared" si="20" ref="D79:J79">D80+D85</f>
        <v>516</v>
      </c>
      <c r="E79" s="163">
        <f t="shared" si="20"/>
        <v>516</v>
      </c>
      <c r="F79" s="290">
        <f t="shared" si="20"/>
        <v>516</v>
      </c>
      <c r="G79" s="595">
        <f t="shared" si="20"/>
        <v>0</v>
      </c>
      <c r="H79" s="594">
        <f t="shared" si="20"/>
        <v>0</v>
      </c>
      <c r="I79" s="594">
        <f t="shared" si="20"/>
        <v>0</v>
      </c>
      <c r="J79" s="829">
        <f t="shared" si="20"/>
        <v>0</v>
      </c>
    </row>
    <row r="80" spans="1:10" ht="13.5" thickBot="1">
      <c r="A80" s="44"/>
      <c r="B80" s="592" t="s">
        <v>37</v>
      </c>
      <c r="C80" s="758"/>
      <c r="D80" s="202">
        <f>D81+D83</f>
        <v>40</v>
      </c>
      <c r="E80" s="258">
        <f aca="true" t="shared" si="21" ref="E80:J80">E81+E83</f>
        <v>40</v>
      </c>
      <c r="F80" s="306">
        <f t="shared" si="21"/>
        <v>40</v>
      </c>
      <c r="G80" s="591">
        <f t="shared" si="21"/>
        <v>0</v>
      </c>
      <c r="H80" s="349">
        <f t="shared" si="21"/>
        <v>0</v>
      </c>
      <c r="I80" s="349">
        <f t="shared" si="21"/>
        <v>0</v>
      </c>
      <c r="J80" s="243">
        <f t="shared" si="21"/>
        <v>0</v>
      </c>
    </row>
    <row r="81" spans="1:10" ht="12.75">
      <c r="A81" s="115">
        <v>1</v>
      </c>
      <c r="B81" s="40" t="s">
        <v>494</v>
      </c>
      <c r="C81" s="130"/>
      <c r="D81" s="819">
        <v>10</v>
      </c>
      <c r="E81" s="254">
        <f>F81+G81+H81+I81+J81</f>
        <v>10</v>
      </c>
      <c r="F81" s="164">
        <v>10</v>
      </c>
      <c r="G81" s="315"/>
      <c r="H81" s="149"/>
      <c r="I81" s="846"/>
      <c r="J81" s="831"/>
    </row>
    <row r="82" spans="1:10" ht="12.75">
      <c r="A82" s="226">
        <v>2</v>
      </c>
      <c r="B82" s="652" t="s">
        <v>495</v>
      </c>
      <c r="C82" s="130"/>
      <c r="D82" s="427"/>
      <c r="E82" s="254"/>
      <c r="F82" s="160"/>
      <c r="G82" s="316"/>
      <c r="H82" s="144"/>
      <c r="I82" s="847"/>
      <c r="J82" s="554"/>
    </row>
    <row r="83" spans="1:10" ht="12.75">
      <c r="A83" s="28"/>
      <c r="B83" s="40" t="s">
        <v>496</v>
      </c>
      <c r="C83" s="130"/>
      <c r="D83" s="427">
        <v>30</v>
      </c>
      <c r="E83" s="254">
        <f>F83+G83+H83+I83+J83</f>
        <v>30</v>
      </c>
      <c r="F83" s="160">
        <v>30</v>
      </c>
      <c r="G83" s="316"/>
      <c r="H83" s="144"/>
      <c r="I83" s="847"/>
      <c r="J83" s="554"/>
    </row>
    <row r="84" spans="1:10" ht="13.5" thickBot="1">
      <c r="A84" s="593"/>
      <c r="B84" s="653" t="s">
        <v>497</v>
      </c>
      <c r="C84" s="130"/>
      <c r="D84" s="427"/>
      <c r="E84" s="165"/>
      <c r="F84" s="160"/>
      <c r="G84" s="316"/>
      <c r="H84" s="144"/>
      <c r="I84" s="847"/>
      <c r="J84" s="554"/>
    </row>
    <row r="85" spans="1:10" s="87" customFormat="1" ht="13.5" thickBot="1">
      <c r="A85" s="59"/>
      <c r="B85" s="85" t="s">
        <v>33</v>
      </c>
      <c r="C85" s="758"/>
      <c r="D85" s="202">
        <f>D86+D87+D88+D89+D90+D91+D92+D93+D94+D95+D96+D97+D98+D99+D100</f>
        <v>476</v>
      </c>
      <c r="E85" s="258">
        <f aca="true" t="shared" si="22" ref="E85:J85">E86+E87+E88+E89+E90+E91+E92+E93+E94+E95+E96+E97+E98+E99+E100</f>
        <v>476</v>
      </c>
      <c r="F85" s="306">
        <f t="shared" si="22"/>
        <v>476</v>
      </c>
      <c r="G85" s="591">
        <f t="shared" si="22"/>
        <v>0</v>
      </c>
      <c r="H85" s="349">
        <f t="shared" si="22"/>
        <v>0</v>
      </c>
      <c r="I85" s="349">
        <f t="shared" si="22"/>
        <v>0</v>
      </c>
      <c r="J85" s="243">
        <f t="shared" si="22"/>
        <v>0</v>
      </c>
    </row>
    <row r="86" spans="1:10" s="87" customFormat="1" ht="12.75">
      <c r="A86" s="227">
        <v>1</v>
      </c>
      <c r="B86" s="134" t="s">
        <v>159</v>
      </c>
      <c r="C86" s="127"/>
      <c r="D86" s="819">
        <v>19</v>
      </c>
      <c r="E86" s="165">
        <f>F86+G86+H86+I86+J86</f>
        <v>19</v>
      </c>
      <c r="F86" s="254">
        <v>19</v>
      </c>
      <c r="G86" s="164"/>
      <c r="H86" s="164"/>
      <c r="I86" s="854"/>
      <c r="J86" s="819"/>
    </row>
    <row r="87" spans="1:10" s="87" customFormat="1" ht="12.75">
      <c r="A87" s="232">
        <v>2</v>
      </c>
      <c r="B87" s="127" t="s">
        <v>498</v>
      </c>
      <c r="C87" s="127"/>
      <c r="D87" s="819">
        <v>24</v>
      </c>
      <c r="E87" s="165">
        <f aca="true" t="shared" si="23" ref="E87:E100">F87+G87+H87+I87+J87</f>
        <v>24</v>
      </c>
      <c r="F87" s="165">
        <v>24</v>
      </c>
      <c r="G87" s="160"/>
      <c r="H87" s="160"/>
      <c r="I87" s="855"/>
      <c r="J87" s="427"/>
    </row>
    <row r="88" spans="1:10" s="87" customFormat="1" ht="12.75">
      <c r="A88" s="232">
        <v>3</v>
      </c>
      <c r="B88" s="127" t="s">
        <v>499</v>
      </c>
      <c r="C88" s="127"/>
      <c r="D88" s="819">
        <v>165</v>
      </c>
      <c r="E88" s="165">
        <f t="shared" si="23"/>
        <v>165</v>
      </c>
      <c r="F88" s="165">
        <v>165</v>
      </c>
      <c r="G88" s="160"/>
      <c r="H88" s="160"/>
      <c r="I88" s="855"/>
      <c r="J88" s="427"/>
    </row>
    <row r="89" spans="1:10" s="87" customFormat="1" ht="12.75">
      <c r="A89" s="232">
        <v>4</v>
      </c>
      <c r="B89" s="127" t="s">
        <v>500</v>
      </c>
      <c r="C89" s="127"/>
      <c r="D89" s="819">
        <v>25</v>
      </c>
      <c r="E89" s="165">
        <f t="shared" si="23"/>
        <v>25</v>
      </c>
      <c r="F89" s="165">
        <v>25</v>
      </c>
      <c r="G89" s="160"/>
      <c r="H89" s="160"/>
      <c r="I89" s="855"/>
      <c r="J89" s="427"/>
    </row>
    <row r="90" spans="1:10" s="87" customFormat="1" ht="12.75">
      <c r="A90" s="228">
        <v>5</v>
      </c>
      <c r="B90" s="127" t="s">
        <v>501</v>
      </c>
      <c r="C90" s="127"/>
      <c r="D90" s="819">
        <v>16</v>
      </c>
      <c r="E90" s="165">
        <f t="shared" si="23"/>
        <v>16</v>
      </c>
      <c r="F90" s="165">
        <v>16</v>
      </c>
      <c r="G90" s="160"/>
      <c r="H90" s="160"/>
      <c r="I90" s="855"/>
      <c r="J90" s="427"/>
    </row>
    <row r="91" spans="1:10" s="87" customFormat="1" ht="12.75">
      <c r="A91" s="110">
        <v>6</v>
      </c>
      <c r="B91" s="135" t="s">
        <v>502</v>
      </c>
      <c r="C91" s="127"/>
      <c r="D91" s="820">
        <v>16</v>
      </c>
      <c r="E91" s="165">
        <f t="shared" si="23"/>
        <v>16</v>
      </c>
      <c r="F91" s="166">
        <v>16</v>
      </c>
      <c r="G91" s="158"/>
      <c r="H91" s="158"/>
      <c r="I91" s="856"/>
      <c r="J91" s="820"/>
    </row>
    <row r="92" spans="1:10" s="50" customFormat="1" ht="12.75">
      <c r="A92" s="228">
        <v>7</v>
      </c>
      <c r="B92" s="127" t="s">
        <v>503</v>
      </c>
      <c r="C92" s="127"/>
      <c r="D92" s="820">
        <v>95</v>
      </c>
      <c r="E92" s="165">
        <f t="shared" si="23"/>
        <v>95</v>
      </c>
      <c r="F92" s="165">
        <v>95</v>
      </c>
      <c r="G92" s="160"/>
      <c r="H92" s="160"/>
      <c r="I92" s="855"/>
      <c r="J92" s="427"/>
    </row>
    <row r="93" spans="1:10" s="50" customFormat="1" ht="12.75">
      <c r="A93" s="228">
        <v>8</v>
      </c>
      <c r="B93" s="127" t="s">
        <v>504</v>
      </c>
      <c r="C93" s="127"/>
      <c r="D93" s="820">
        <v>8</v>
      </c>
      <c r="E93" s="165">
        <f t="shared" si="23"/>
        <v>8</v>
      </c>
      <c r="F93" s="165">
        <v>8</v>
      </c>
      <c r="G93" s="160"/>
      <c r="H93" s="160"/>
      <c r="I93" s="855"/>
      <c r="J93" s="427"/>
    </row>
    <row r="94" spans="1:10" s="50" customFormat="1" ht="12.75">
      <c r="A94" s="228">
        <v>9</v>
      </c>
      <c r="B94" s="127" t="s">
        <v>505</v>
      </c>
      <c r="C94" s="127"/>
      <c r="D94" s="820">
        <v>45</v>
      </c>
      <c r="E94" s="165">
        <f t="shared" si="23"/>
        <v>45</v>
      </c>
      <c r="F94" s="165">
        <v>45</v>
      </c>
      <c r="G94" s="160"/>
      <c r="H94" s="160"/>
      <c r="I94" s="855"/>
      <c r="J94" s="427"/>
    </row>
    <row r="95" spans="1:10" s="50" customFormat="1" ht="12.75">
      <c r="A95" s="228">
        <v>10</v>
      </c>
      <c r="B95" s="127" t="s">
        <v>506</v>
      </c>
      <c r="C95" s="127"/>
      <c r="D95" s="820">
        <v>15</v>
      </c>
      <c r="E95" s="165">
        <f t="shared" si="23"/>
        <v>15</v>
      </c>
      <c r="F95" s="165">
        <v>15</v>
      </c>
      <c r="G95" s="160"/>
      <c r="H95" s="160"/>
      <c r="I95" s="855"/>
      <c r="J95" s="427"/>
    </row>
    <row r="96" spans="1:10" s="50" customFormat="1" ht="12.75">
      <c r="A96" s="228">
        <v>11</v>
      </c>
      <c r="B96" s="127" t="s">
        <v>507</v>
      </c>
      <c r="C96" s="127"/>
      <c r="D96" s="820">
        <v>20</v>
      </c>
      <c r="E96" s="165">
        <f t="shared" si="23"/>
        <v>20</v>
      </c>
      <c r="F96" s="165">
        <v>20</v>
      </c>
      <c r="G96" s="160"/>
      <c r="H96" s="160"/>
      <c r="I96" s="855"/>
      <c r="J96" s="427"/>
    </row>
    <row r="97" spans="1:10" s="50" customFormat="1" ht="12.75">
      <c r="A97" s="228">
        <v>12</v>
      </c>
      <c r="B97" s="127" t="s">
        <v>508</v>
      </c>
      <c r="C97" s="127"/>
      <c r="D97" s="820">
        <v>6</v>
      </c>
      <c r="E97" s="165">
        <f t="shared" si="23"/>
        <v>6</v>
      </c>
      <c r="F97" s="165">
        <v>6</v>
      </c>
      <c r="G97" s="160"/>
      <c r="H97" s="160"/>
      <c r="I97" s="855"/>
      <c r="J97" s="427"/>
    </row>
    <row r="98" spans="1:10" s="50" customFormat="1" ht="12.75">
      <c r="A98" s="229">
        <v>13</v>
      </c>
      <c r="B98" s="135" t="s">
        <v>509</v>
      </c>
      <c r="C98" s="127"/>
      <c r="D98" s="820">
        <v>10</v>
      </c>
      <c r="E98" s="166">
        <f t="shared" si="23"/>
        <v>10</v>
      </c>
      <c r="F98" s="166">
        <v>10</v>
      </c>
      <c r="G98" s="158"/>
      <c r="H98" s="158"/>
      <c r="I98" s="856"/>
      <c r="J98" s="820"/>
    </row>
    <row r="99" spans="1:10" s="50" customFormat="1" ht="12.75">
      <c r="A99" s="228">
        <v>14</v>
      </c>
      <c r="B99" s="127" t="s">
        <v>510</v>
      </c>
      <c r="C99" s="127"/>
      <c r="D99" s="427">
        <v>6</v>
      </c>
      <c r="E99" s="166">
        <f t="shared" si="23"/>
        <v>6</v>
      </c>
      <c r="F99" s="160">
        <v>6</v>
      </c>
      <c r="G99" s="160"/>
      <c r="H99" s="160"/>
      <c r="I99" s="855"/>
      <c r="J99" s="427"/>
    </row>
    <row r="100" spans="1:10" s="50" customFormat="1" ht="13.5" thickBot="1">
      <c r="A100" s="229">
        <v>15</v>
      </c>
      <c r="B100" s="135" t="s">
        <v>511</v>
      </c>
      <c r="C100" s="127"/>
      <c r="D100" s="820">
        <v>6</v>
      </c>
      <c r="E100" s="166">
        <f t="shared" si="23"/>
        <v>6</v>
      </c>
      <c r="F100" s="158">
        <v>6</v>
      </c>
      <c r="G100" s="158"/>
      <c r="H100" s="158"/>
      <c r="I100" s="856"/>
      <c r="J100" s="820"/>
    </row>
    <row r="101" spans="1:10" ht="13.5" thickBot="1">
      <c r="A101" s="26"/>
      <c r="B101" s="100" t="s">
        <v>554</v>
      </c>
      <c r="C101" s="756"/>
      <c r="D101" s="201">
        <f>D102+D106</f>
        <v>22127.1</v>
      </c>
      <c r="E101" s="256">
        <f aca="true" t="shared" si="24" ref="E101:J101">E102+E106</f>
        <v>2656.1</v>
      </c>
      <c r="F101" s="285">
        <f t="shared" si="24"/>
        <v>2656.1</v>
      </c>
      <c r="G101" s="589">
        <f t="shared" si="24"/>
        <v>0</v>
      </c>
      <c r="H101" s="418">
        <f t="shared" si="24"/>
        <v>0</v>
      </c>
      <c r="I101" s="418">
        <f t="shared" si="24"/>
        <v>0</v>
      </c>
      <c r="J101" s="280">
        <f t="shared" si="24"/>
        <v>0</v>
      </c>
    </row>
    <row r="102" spans="1:10" ht="13.5" thickBot="1">
      <c r="A102" s="44" t="s">
        <v>6</v>
      </c>
      <c r="B102" s="44" t="s">
        <v>7</v>
      </c>
      <c r="C102" s="466"/>
      <c r="D102" s="475">
        <f>D103+D104+D105</f>
        <v>22008.1</v>
      </c>
      <c r="E102" s="259">
        <f aca="true" t="shared" si="25" ref="E102:J102">E103+E104+E105</f>
        <v>2537.1</v>
      </c>
      <c r="F102" s="291">
        <f t="shared" si="25"/>
        <v>2537.1</v>
      </c>
      <c r="G102" s="596">
        <f t="shared" si="25"/>
        <v>0</v>
      </c>
      <c r="H102" s="351">
        <f t="shared" si="25"/>
        <v>0</v>
      </c>
      <c r="I102" s="351">
        <f t="shared" si="25"/>
        <v>0</v>
      </c>
      <c r="J102" s="476">
        <f t="shared" si="25"/>
        <v>0</v>
      </c>
    </row>
    <row r="103" spans="1:10" ht="12.75">
      <c r="A103" s="123">
        <v>1</v>
      </c>
      <c r="B103" s="22" t="s">
        <v>512</v>
      </c>
      <c r="C103" s="760"/>
      <c r="D103" s="819">
        <v>19971</v>
      </c>
      <c r="E103" s="254">
        <f>F103+G103+H103+I103+J103</f>
        <v>500</v>
      </c>
      <c r="F103" s="383">
        <v>500</v>
      </c>
      <c r="G103" s="581"/>
      <c r="H103" s="156"/>
      <c r="I103" s="851"/>
      <c r="J103" s="836"/>
    </row>
    <row r="104" spans="1:10" ht="12.75">
      <c r="A104" s="30">
        <v>2</v>
      </c>
      <c r="B104" s="24" t="s">
        <v>136</v>
      </c>
      <c r="C104" s="760"/>
      <c r="D104" s="996">
        <v>37.1</v>
      </c>
      <c r="E104" s="165">
        <f>F104+G104+H104+I104+J104</f>
        <v>37.1</v>
      </c>
      <c r="F104" s="384">
        <v>37.1</v>
      </c>
      <c r="G104" s="577"/>
      <c r="H104" s="159"/>
      <c r="I104" s="312"/>
      <c r="J104" s="834"/>
    </row>
    <row r="105" spans="1:10" ht="13.5" thickBot="1">
      <c r="A105" s="122">
        <v>3</v>
      </c>
      <c r="B105" s="118" t="s">
        <v>137</v>
      </c>
      <c r="C105" s="670"/>
      <c r="D105" s="996">
        <v>2000</v>
      </c>
      <c r="E105" s="165">
        <f>F105+G105+H105+I105+J105</f>
        <v>2000</v>
      </c>
      <c r="F105" s="311">
        <v>2000</v>
      </c>
      <c r="G105" s="574"/>
      <c r="H105" s="190"/>
      <c r="I105" s="623"/>
      <c r="J105" s="833"/>
    </row>
    <row r="106" spans="1:10" ht="13.5" thickBot="1">
      <c r="A106" s="62" t="s">
        <v>10</v>
      </c>
      <c r="B106" s="44" t="s">
        <v>35</v>
      </c>
      <c r="C106" s="466"/>
      <c r="D106" s="997">
        <f>D107</f>
        <v>119</v>
      </c>
      <c r="E106" s="698">
        <f aca="true" t="shared" si="26" ref="E106:J106">E107</f>
        <v>119</v>
      </c>
      <c r="F106" s="283">
        <f t="shared" si="26"/>
        <v>119</v>
      </c>
      <c r="G106" s="598">
        <f t="shared" si="26"/>
        <v>0</v>
      </c>
      <c r="H106" s="597">
        <f t="shared" si="26"/>
        <v>0</v>
      </c>
      <c r="I106" s="597">
        <f t="shared" si="26"/>
        <v>0</v>
      </c>
      <c r="J106" s="933">
        <f t="shared" si="26"/>
        <v>0</v>
      </c>
    </row>
    <row r="107" spans="1:10" ht="13.5" thickBot="1">
      <c r="A107" s="115">
        <v>1</v>
      </c>
      <c r="B107" s="24" t="s">
        <v>139</v>
      </c>
      <c r="C107" s="760"/>
      <c r="D107" s="998">
        <v>119</v>
      </c>
      <c r="E107" s="626">
        <f>F107+G107+H107+I107+J107</f>
        <v>119</v>
      </c>
      <c r="F107" s="385">
        <v>119</v>
      </c>
      <c r="G107" s="341"/>
      <c r="H107" s="156"/>
      <c r="I107" s="851"/>
      <c r="J107" s="836"/>
    </row>
    <row r="108" spans="1:10" ht="13.5" thickBot="1">
      <c r="A108" s="116"/>
      <c r="B108" s="22" t="s">
        <v>513</v>
      </c>
      <c r="C108" s="760"/>
      <c r="D108" s="998"/>
      <c r="E108" s="626"/>
      <c r="F108" s="386"/>
      <c r="G108" s="342"/>
      <c r="H108" s="159"/>
      <c r="I108" s="312"/>
      <c r="J108" s="834"/>
    </row>
    <row r="109" spans="1:10" ht="13.5" thickBot="1">
      <c r="A109" s="26"/>
      <c r="B109" s="86" t="s">
        <v>555</v>
      </c>
      <c r="C109" s="756"/>
      <c r="D109" s="201">
        <f>D110</f>
        <v>1527</v>
      </c>
      <c r="E109" s="256">
        <f aca="true" t="shared" si="27" ref="E109:J109">E110</f>
        <v>577</v>
      </c>
      <c r="F109" s="285">
        <f t="shared" si="27"/>
        <v>577</v>
      </c>
      <c r="G109" s="418">
        <f t="shared" si="27"/>
        <v>0</v>
      </c>
      <c r="H109" s="418">
        <f t="shared" si="27"/>
        <v>0</v>
      </c>
      <c r="I109" s="418">
        <f t="shared" si="27"/>
        <v>0</v>
      </c>
      <c r="J109" s="280">
        <f t="shared" si="27"/>
        <v>0</v>
      </c>
    </row>
    <row r="110" spans="1:10" s="4" customFormat="1" ht="13.5" thickBot="1">
      <c r="A110" s="62" t="s">
        <v>10</v>
      </c>
      <c r="B110" s="44" t="s">
        <v>35</v>
      </c>
      <c r="C110" s="466"/>
      <c r="D110" s="202">
        <f>D111+D112+D113+D114</f>
        <v>1527</v>
      </c>
      <c r="E110" s="258">
        <f aca="true" t="shared" si="28" ref="E110:J110">E111+E112+E113+E114</f>
        <v>577</v>
      </c>
      <c r="F110" s="306">
        <f t="shared" si="28"/>
        <v>577</v>
      </c>
      <c r="G110" s="349">
        <f t="shared" si="28"/>
        <v>0</v>
      </c>
      <c r="H110" s="349">
        <f t="shared" si="28"/>
        <v>0</v>
      </c>
      <c r="I110" s="349">
        <f t="shared" si="28"/>
        <v>0</v>
      </c>
      <c r="J110" s="243">
        <f t="shared" si="28"/>
        <v>0</v>
      </c>
    </row>
    <row r="111" spans="1:10" s="4" customFormat="1" ht="13.5" thickBot="1">
      <c r="A111" s="215">
        <v>1</v>
      </c>
      <c r="B111" s="393" t="s">
        <v>514</v>
      </c>
      <c r="C111" s="127"/>
      <c r="D111" s="994">
        <v>100</v>
      </c>
      <c r="E111" s="254">
        <f>F111+G111+H111+I111+J111</f>
        <v>100</v>
      </c>
      <c r="F111" s="164">
        <v>100</v>
      </c>
      <c r="G111" s="484"/>
      <c r="H111" s="149"/>
      <c r="I111" s="846"/>
      <c r="J111" s="831"/>
    </row>
    <row r="112" spans="1:10" s="4" customFormat="1" ht="12.75">
      <c r="A112" s="122">
        <v>2</v>
      </c>
      <c r="B112" s="127" t="s">
        <v>138</v>
      </c>
      <c r="C112" s="127"/>
      <c r="D112" s="427">
        <v>1200</v>
      </c>
      <c r="E112" s="165">
        <f>F112+G112+H112+I112+J112</f>
        <v>250</v>
      </c>
      <c r="F112" s="160">
        <v>250</v>
      </c>
      <c r="G112" s="316"/>
      <c r="H112" s="144"/>
      <c r="I112" s="847"/>
      <c r="J112" s="554"/>
    </row>
    <row r="113" spans="1:10" s="4" customFormat="1" ht="12.75">
      <c r="A113" s="122">
        <v>3</v>
      </c>
      <c r="B113" s="282" t="s">
        <v>536</v>
      </c>
      <c r="C113" s="127"/>
      <c r="D113" s="427">
        <v>157</v>
      </c>
      <c r="E113" s="165">
        <f>F113+G113+H113+I113+J113</f>
        <v>157</v>
      </c>
      <c r="F113" s="160">
        <v>157</v>
      </c>
      <c r="G113" s="316"/>
      <c r="H113" s="144"/>
      <c r="I113" s="847"/>
      <c r="J113" s="554"/>
    </row>
    <row r="114" spans="1:10" s="4" customFormat="1" ht="13.5" thickBot="1">
      <c r="A114" s="29">
        <v>4</v>
      </c>
      <c r="B114" s="127" t="s">
        <v>547</v>
      </c>
      <c r="C114" s="127"/>
      <c r="D114" s="995">
        <v>70</v>
      </c>
      <c r="E114" s="165">
        <f>F114+G114+H114+I114+J114</f>
        <v>70</v>
      </c>
      <c r="F114" s="160">
        <v>70</v>
      </c>
      <c r="G114" s="607"/>
      <c r="H114" s="209"/>
      <c r="I114" s="209"/>
      <c r="J114" s="829"/>
    </row>
    <row r="115" spans="1:10" ht="13.5" thickBot="1">
      <c r="A115" s="26"/>
      <c r="B115" s="605" t="s">
        <v>556</v>
      </c>
      <c r="C115" s="756"/>
      <c r="D115" s="201">
        <f>D116</f>
        <v>165</v>
      </c>
      <c r="E115" s="256">
        <f aca="true" t="shared" si="29" ref="E115:J115">E116</f>
        <v>165</v>
      </c>
      <c r="F115" s="621">
        <f t="shared" si="29"/>
        <v>165</v>
      </c>
      <c r="G115" s="589">
        <f t="shared" si="29"/>
        <v>0</v>
      </c>
      <c r="H115" s="418">
        <f t="shared" si="29"/>
        <v>0</v>
      </c>
      <c r="I115" s="418">
        <f t="shared" si="29"/>
        <v>0</v>
      </c>
      <c r="J115" s="280">
        <f t="shared" si="29"/>
        <v>0</v>
      </c>
    </row>
    <row r="116" spans="1:10" ht="13.5" thickBot="1">
      <c r="A116" s="117" t="s">
        <v>10</v>
      </c>
      <c r="B116" s="64" t="s">
        <v>35</v>
      </c>
      <c r="C116" s="466"/>
      <c r="D116" s="994">
        <f>D117+D118</f>
        <v>165</v>
      </c>
      <c r="E116" s="254">
        <f>F116+G116+H116+I116+J116</f>
        <v>165</v>
      </c>
      <c r="F116" s="610">
        <f>F117+F118</f>
        <v>165</v>
      </c>
      <c r="G116" s="611">
        <f>G118</f>
        <v>0</v>
      </c>
      <c r="H116" s="612">
        <f>H118</f>
        <v>0</v>
      </c>
      <c r="I116" s="857">
        <f>I118</f>
        <v>0</v>
      </c>
      <c r="J116" s="934">
        <f>J118</f>
        <v>0</v>
      </c>
    </row>
    <row r="117" spans="1:10" ht="12.75">
      <c r="A117" s="123">
        <v>1</v>
      </c>
      <c r="B117" s="131" t="s">
        <v>140</v>
      </c>
      <c r="C117" s="390"/>
      <c r="D117" s="819">
        <v>15</v>
      </c>
      <c r="E117" s="165">
        <f>F117+G117+H117+I117+J117</f>
        <v>15</v>
      </c>
      <c r="F117" s="254">
        <v>15</v>
      </c>
      <c r="G117" s="315"/>
      <c r="H117" s="149"/>
      <c r="I117" s="846"/>
      <c r="J117" s="935"/>
    </row>
    <row r="118" spans="1:10" ht="13.5" thickBot="1">
      <c r="A118" s="114">
        <v>2</v>
      </c>
      <c r="B118" s="126" t="s">
        <v>141</v>
      </c>
      <c r="C118" s="390"/>
      <c r="D118" s="995">
        <v>150</v>
      </c>
      <c r="E118" s="166">
        <f>F118+G118+H118+I118+J118</f>
        <v>150</v>
      </c>
      <c r="F118" s="166">
        <v>150</v>
      </c>
      <c r="G118" s="317">
        <v>0</v>
      </c>
      <c r="H118" s="157">
        <v>0</v>
      </c>
      <c r="I118" s="848">
        <v>0</v>
      </c>
      <c r="J118" s="294">
        <v>0</v>
      </c>
    </row>
    <row r="119" spans="1:10" s="87" customFormat="1" ht="13.5" thickBot="1">
      <c r="A119" s="606"/>
      <c r="B119" s="602" t="s">
        <v>515</v>
      </c>
      <c r="C119" s="756"/>
      <c r="D119" s="999">
        <f>D121+D125</f>
        <v>377182</v>
      </c>
      <c r="E119" s="699">
        <f aca="true" t="shared" si="30" ref="E119:J119">E121+E125</f>
        <v>131264</v>
      </c>
      <c r="F119" s="186">
        <f t="shared" si="30"/>
        <v>3167</v>
      </c>
      <c r="G119" s="186">
        <f t="shared" si="30"/>
        <v>52398</v>
      </c>
      <c r="H119" s="186">
        <f t="shared" si="30"/>
        <v>75699</v>
      </c>
      <c r="I119" s="546">
        <f t="shared" si="30"/>
        <v>0</v>
      </c>
      <c r="J119" s="936">
        <f t="shared" si="30"/>
        <v>0</v>
      </c>
    </row>
    <row r="120" spans="1:10" s="97" customFormat="1" ht="13.5" thickBot="1">
      <c r="A120" s="44" t="s">
        <v>8</v>
      </c>
      <c r="B120" s="624" t="s">
        <v>21</v>
      </c>
      <c r="C120" s="761"/>
      <c r="D120" s="202">
        <f>D121+D125</f>
        <v>377182</v>
      </c>
      <c r="E120" s="697">
        <f aca="true" t="shared" si="31" ref="E120:J120">E121+E125</f>
        <v>131264</v>
      </c>
      <c r="F120" s="155">
        <f t="shared" si="31"/>
        <v>3167</v>
      </c>
      <c r="G120" s="155">
        <f t="shared" si="31"/>
        <v>52398</v>
      </c>
      <c r="H120" s="155">
        <f t="shared" si="31"/>
        <v>75699</v>
      </c>
      <c r="I120" s="348">
        <f t="shared" si="31"/>
        <v>0</v>
      </c>
      <c r="J120" s="243">
        <f t="shared" si="31"/>
        <v>0</v>
      </c>
    </row>
    <row r="121" spans="1:10" s="97" customFormat="1" ht="13.5" thickBot="1">
      <c r="A121" s="608"/>
      <c r="B121" s="609" t="s">
        <v>534</v>
      </c>
      <c r="C121" s="762"/>
      <c r="D121" s="202">
        <f>D123</f>
        <v>184663</v>
      </c>
      <c r="E121" s="697">
        <f aca="true" t="shared" si="32" ref="E121:J121">E123</f>
        <v>61912</v>
      </c>
      <c r="F121" s="155">
        <f t="shared" si="32"/>
        <v>1500</v>
      </c>
      <c r="G121" s="155">
        <f t="shared" si="32"/>
        <v>52398</v>
      </c>
      <c r="H121" s="155">
        <f t="shared" si="32"/>
        <v>8014</v>
      </c>
      <c r="I121" s="348">
        <f t="shared" si="32"/>
        <v>0</v>
      </c>
      <c r="J121" s="243">
        <f t="shared" si="32"/>
        <v>0</v>
      </c>
    </row>
    <row r="122" spans="1:10" s="87" customFormat="1" ht="12.75">
      <c r="A122" s="212">
        <v>1</v>
      </c>
      <c r="B122" s="672" t="s">
        <v>153</v>
      </c>
      <c r="C122" s="763"/>
      <c r="D122" s="819"/>
      <c r="E122" s="254"/>
      <c r="F122" s="164"/>
      <c r="G122" s="315"/>
      <c r="H122" s="149"/>
      <c r="I122" s="846"/>
      <c r="J122" s="826"/>
    </row>
    <row r="123" spans="1:10" s="87" customFormat="1" ht="12.75">
      <c r="A123" s="212"/>
      <c r="B123" s="672" t="s">
        <v>154</v>
      </c>
      <c r="C123" s="763"/>
      <c r="D123" s="427">
        <v>184663</v>
      </c>
      <c r="E123" s="165">
        <f>F123+G123+H123+I123+J123</f>
        <v>61912</v>
      </c>
      <c r="F123" s="160">
        <v>1500</v>
      </c>
      <c r="G123" s="160">
        <v>52398</v>
      </c>
      <c r="H123" s="144">
        <v>8014</v>
      </c>
      <c r="I123" s="847"/>
      <c r="J123" s="430"/>
    </row>
    <row r="124" spans="1:10" s="87" customFormat="1" ht="13.5" thickBot="1">
      <c r="A124" s="212"/>
      <c r="B124" s="672" t="s">
        <v>535</v>
      </c>
      <c r="C124" s="763"/>
      <c r="D124" s="820"/>
      <c r="E124" s="166"/>
      <c r="F124" s="158"/>
      <c r="G124" s="317"/>
      <c r="H124" s="157"/>
      <c r="I124" s="848"/>
      <c r="J124" s="430"/>
    </row>
    <row r="125" spans="1:10" s="87" customFormat="1" ht="13.5" thickBot="1">
      <c r="A125" s="608"/>
      <c r="B125" s="609" t="s">
        <v>537</v>
      </c>
      <c r="C125" s="762"/>
      <c r="D125" s="202">
        <f>D127+D129+D131+D133+D135+D137+D139</f>
        <v>192519</v>
      </c>
      <c r="E125" s="697">
        <f>E127+E129+E131+E133+E135+E137+E139</f>
        <v>69352</v>
      </c>
      <c r="F125" s="155">
        <f>F127+F129+F131+F133+F135+F137+F139</f>
        <v>1667</v>
      </c>
      <c r="G125" s="148">
        <f>G127+G129+G131+G133+G135+G137+G139</f>
        <v>0</v>
      </c>
      <c r="H125" s="155">
        <f>H127+H129+H131+H133+H135+H137+H139</f>
        <v>67685</v>
      </c>
      <c r="I125" s="348"/>
      <c r="J125" s="243"/>
    </row>
    <row r="126" spans="1:10" s="87" customFormat="1" ht="12.75">
      <c r="A126" s="215">
        <v>1</v>
      </c>
      <c r="B126" s="56" t="s">
        <v>538</v>
      </c>
      <c r="C126" s="390"/>
      <c r="D126" s="819"/>
      <c r="E126" s="254"/>
      <c r="F126" s="164"/>
      <c r="G126" s="315"/>
      <c r="H126" s="149"/>
      <c r="I126" s="846"/>
      <c r="J126" s="430"/>
    </row>
    <row r="127" spans="1:10" s="87" customFormat="1" ht="12.75">
      <c r="A127" s="215"/>
      <c r="B127" s="56" t="s">
        <v>539</v>
      </c>
      <c r="C127" s="390"/>
      <c r="D127" s="427">
        <v>16136</v>
      </c>
      <c r="E127" s="165">
        <f>F127+G127+H127+I127+J127</f>
        <v>5677</v>
      </c>
      <c r="F127" s="160">
        <v>53</v>
      </c>
      <c r="G127" s="316"/>
      <c r="H127" s="144">
        <v>5624</v>
      </c>
      <c r="I127" s="847"/>
      <c r="J127" s="430"/>
    </row>
    <row r="128" spans="1:10" s="87" customFormat="1" ht="12.75">
      <c r="A128" s="215"/>
      <c r="B128" s="56" t="s">
        <v>540</v>
      </c>
      <c r="C128" s="390"/>
      <c r="D128" s="427"/>
      <c r="E128" s="165"/>
      <c r="F128" s="160"/>
      <c r="G128" s="316"/>
      <c r="H128" s="144"/>
      <c r="I128" s="847"/>
      <c r="J128" s="430"/>
    </row>
    <row r="129" spans="1:10" s="87" customFormat="1" ht="12.75">
      <c r="A129" s="124">
        <v>2</v>
      </c>
      <c r="B129" s="126" t="s">
        <v>541</v>
      </c>
      <c r="C129" s="390"/>
      <c r="D129" s="427">
        <v>16174</v>
      </c>
      <c r="E129" s="165">
        <f aca="true" t="shared" si="33" ref="E129:E139">F129+G129+H129+I129+J129</f>
        <v>7331</v>
      </c>
      <c r="F129" s="160">
        <v>76</v>
      </c>
      <c r="G129" s="316"/>
      <c r="H129" s="144">
        <v>7255</v>
      </c>
      <c r="I129" s="847"/>
      <c r="J129" s="430"/>
    </row>
    <row r="130" spans="1:10" s="87" customFormat="1" ht="12.75">
      <c r="A130" s="215"/>
      <c r="B130" s="56" t="s">
        <v>242</v>
      </c>
      <c r="C130" s="390"/>
      <c r="D130" s="427"/>
      <c r="E130" s="165"/>
      <c r="F130" s="160"/>
      <c r="G130" s="316"/>
      <c r="H130" s="144"/>
      <c r="I130" s="847"/>
      <c r="J130" s="430"/>
    </row>
    <row r="131" spans="1:10" s="87" customFormat="1" ht="12.75">
      <c r="A131" s="124">
        <v>3</v>
      </c>
      <c r="B131" s="126" t="s">
        <v>542</v>
      </c>
      <c r="C131" s="390"/>
      <c r="D131" s="427">
        <v>5154</v>
      </c>
      <c r="E131" s="165">
        <f t="shared" si="33"/>
        <v>1955</v>
      </c>
      <c r="F131" s="160">
        <v>11</v>
      </c>
      <c r="G131" s="316"/>
      <c r="H131" s="144">
        <v>1944</v>
      </c>
      <c r="I131" s="847"/>
      <c r="J131" s="430"/>
    </row>
    <row r="132" spans="1:10" s="87" customFormat="1" ht="12.75">
      <c r="A132" s="215"/>
      <c r="B132" s="56" t="s">
        <v>242</v>
      </c>
      <c r="C132" s="390"/>
      <c r="D132" s="427"/>
      <c r="E132" s="165"/>
      <c r="F132" s="160"/>
      <c r="G132" s="316"/>
      <c r="H132" s="144"/>
      <c r="I132" s="847"/>
      <c r="J132" s="430"/>
    </row>
    <row r="133" spans="1:10" s="87" customFormat="1" ht="12.75">
      <c r="A133" s="124">
        <v>4</v>
      </c>
      <c r="B133" s="126" t="s">
        <v>543</v>
      </c>
      <c r="C133" s="390"/>
      <c r="D133" s="427">
        <v>62994</v>
      </c>
      <c r="E133" s="165">
        <f t="shared" si="33"/>
        <v>22787</v>
      </c>
      <c r="F133" s="160">
        <v>947</v>
      </c>
      <c r="G133" s="316"/>
      <c r="H133" s="160">
        <v>21840</v>
      </c>
      <c r="I133" s="847"/>
      <c r="J133" s="430"/>
    </row>
    <row r="134" spans="1:10" s="87" customFormat="1" ht="12.75">
      <c r="A134" s="215"/>
      <c r="B134" s="56" t="s">
        <v>242</v>
      </c>
      <c r="C134" s="390"/>
      <c r="D134" s="427"/>
      <c r="E134" s="165"/>
      <c r="F134" s="160"/>
      <c r="G134" s="316"/>
      <c r="H134" s="144"/>
      <c r="I134" s="847"/>
      <c r="J134" s="430"/>
    </row>
    <row r="135" spans="1:10" s="87" customFormat="1" ht="12.75">
      <c r="A135" s="124">
        <v>5</v>
      </c>
      <c r="B135" s="126" t="s">
        <v>544</v>
      </c>
      <c r="C135" s="390"/>
      <c r="D135" s="427">
        <v>33885</v>
      </c>
      <c r="E135" s="165">
        <f t="shared" si="33"/>
        <v>12156</v>
      </c>
      <c r="F135" s="160">
        <v>195</v>
      </c>
      <c r="G135" s="316"/>
      <c r="H135" s="160">
        <v>11961</v>
      </c>
      <c r="I135" s="847"/>
      <c r="J135" s="430"/>
    </row>
    <row r="136" spans="1:10" s="87" customFormat="1" ht="12.75">
      <c r="A136" s="215"/>
      <c r="B136" s="56" t="s">
        <v>242</v>
      </c>
      <c r="C136" s="390"/>
      <c r="D136" s="427"/>
      <c r="E136" s="165"/>
      <c r="F136" s="160"/>
      <c r="G136" s="316"/>
      <c r="H136" s="160"/>
      <c r="I136" s="847"/>
      <c r="J136" s="430"/>
    </row>
    <row r="137" spans="1:10" s="87" customFormat="1" ht="12.75">
      <c r="A137" s="124">
        <v>6</v>
      </c>
      <c r="B137" s="126" t="s">
        <v>545</v>
      </c>
      <c r="C137" s="390"/>
      <c r="D137" s="427">
        <v>33244</v>
      </c>
      <c r="E137" s="165">
        <f t="shared" si="33"/>
        <v>11896</v>
      </c>
      <c r="F137" s="160">
        <v>205</v>
      </c>
      <c r="G137" s="316"/>
      <c r="H137" s="160">
        <v>11691</v>
      </c>
      <c r="I137" s="847"/>
      <c r="J137" s="430"/>
    </row>
    <row r="138" spans="1:10" s="87" customFormat="1" ht="12.75">
      <c r="A138" s="215"/>
      <c r="B138" s="56" t="s">
        <v>242</v>
      </c>
      <c r="C138" s="390"/>
      <c r="D138" s="427"/>
      <c r="E138" s="165"/>
      <c r="F138" s="160"/>
      <c r="G138" s="316"/>
      <c r="H138" s="160"/>
      <c r="I138" s="847"/>
      <c r="J138" s="430"/>
    </row>
    <row r="139" spans="1:10" s="50" customFormat="1" ht="12.75">
      <c r="A139" s="124">
        <v>7</v>
      </c>
      <c r="B139" s="126" t="s">
        <v>546</v>
      </c>
      <c r="C139" s="390"/>
      <c r="D139" s="427">
        <v>24932</v>
      </c>
      <c r="E139" s="165">
        <f t="shared" si="33"/>
        <v>7550</v>
      </c>
      <c r="F139" s="160">
        <v>180</v>
      </c>
      <c r="G139" s="316"/>
      <c r="H139" s="160">
        <v>7370</v>
      </c>
      <c r="I139" s="847"/>
      <c r="J139" s="430"/>
    </row>
    <row r="140" spans="1:10" s="50" customFormat="1" ht="13.5" thickBot="1">
      <c r="A140" s="125"/>
      <c r="B140" s="131" t="s">
        <v>242</v>
      </c>
      <c r="C140" s="390"/>
      <c r="D140" s="427"/>
      <c r="E140" s="165"/>
      <c r="F140" s="160"/>
      <c r="G140" s="316"/>
      <c r="H140" s="160"/>
      <c r="I140" s="847"/>
      <c r="J140" s="430"/>
    </row>
    <row r="141" spans="1:10" ht="13.5" thickBot="1">
      <c r="A141" s="31" t="s">
        <v>14</v>
      </c>
      <c r="B141" s="47" t="s">
        <v>557</v>
      </c>
      <c r="C141" s="663"/>
      <c r="D141" s="432">
        <f>D142</f>
        <v>0</v>
      </c>
      <c r="E141" s="809">
        <f aca="true" t="shared" si="34" ref="E141:J141">E142</f>
        <v>104</v>
      </c>
      <c r="F141" s="425">
        <f t="shared" si="34"/>
        <v>104</v>
      </c>
      <c r="G141" s="431">
        <f t="shared" si="34"/>
        <v>0</v>
      </c>
      <c r="H141" s="432">
        <f t="shared" si="34"/>
        <v>0</v>
      </c>
      <c r="I141" s="858">
        <f t="shared" si="34"/>
        <v>0</v>
      </c>
      <c r="J141" s="432">
        <f t="shared" si="34"/>
        <v>0</v>
      </c>
    </row>
    <row r="142" spans="1:10" ht="13.5" thickBot="1">
      <c r="A142" s="90" t="s">
        <v>10</v>
      </c>
      <c r="B142" s="30" t="s">
        <v>35</v>
      </c>
      <c r="C142" s="764"/>
      <c r="D142" s="430">
        <f>D143</f>
        <v>0</v>
      </c>
      <c r="E142" s="703">
        <f aca="true" t="shared" si="35" ref="E142:J142">E143</f>
        <v>104</v>
      </c>
      <c r="F142" s="426">
        <f t="shared" si="35"/>
        <v>104</v>
      </c>
      <c r="G142" s="429">
        <f t="shared" si="35"/>
        <v>0</v>
      </c>
      <c r="H142" s="430">
        <f t="shared" si="35"/>
        <v>0</v>
      </c>
      <c r="I142" s="615">
        <f t="shared" si="35"/>
        <v>0</v>
      </c>
      <c r="J142" s="430">
        <f t="shared" si="35"/>
        <v>0</v>
      </c>
    </row>
    <row r="143" spans="1:10" ht="13.5" thickBot="1">
      <c r="A143" s="223"/>
      <c r="B143" s="222" t="s">
        <v>33</v>
      </c>
      <c r="C143" s="758"/>
      <c r="D143" s="430">
        <f>D144+D145</f>
        <v>0</v>
      </c>
      <c r="E143" s="703">
        <f aca="true" t="shared" si="36" ref="E143:J143">E144+E145</f>
        <v>104</v>
      </c>
      <c r="F143" s="426">
        <f t="shared" si="36"/>
        <v>104</v>
      </c>
      <c r="G143" s="429">
        <f t="shared" si="36"/>
        <v>0</v>
      </c>
      <c r="H143" s="430">
        <f t="shared" si="36"/>
        <v>0</v>
      </c>
      <c r="I143" s="615">
        <f t="shared" si="36"/>
        <v>0</v>
      </c>
      <c r="J143" s="430">
        <f t="shared" si="36"/>
        <v>0</v>
      </c>
    </row>
    <row r="144" spans="1:10" ht="12.75">
      <c r="A144" s="211">
        <v>1</v>
      </c>
      <c r="B144" s="22" t="s">
        <v>214</v>
      </c>
      <c r="C144" s="760"/>
      <c r="D144" s="427"/>
      <c r="E144" s="262">
        <f>F144+G144+H144+I144+J144</f>
        <v>84</v>
      </c>
      <c r="F144" s="164">
        <v>84</v>
      </c>
      <c r="G144" s="319"/>
      <c r="H144" s="119"/>
      <c r="I144" s="600"/>
      <c r="J144" s="935"/>
    </row>
    <row r="145" spans="1:10" ht="13.5" thickBot="1">
      <c r="A145" s="208">
        <v>3</v>
      </c>
      <c r="B145" s="77" t="s">
        <v>215</v>
      </c>
      <c r="C145" s="760"/>
      <c r="D145" s="818"/>
      <c r="E145" s="188">
        <f>F145+G145+H145+I145+J145</f>
        <v>20</v>
      </c>
      <c r="F145" s="140">
        <v>20</v>
      </c>
      <c r="G145" s="321"/>
      <c r="H145" s="139"/>
      <c r="I145" s="859"/>
      <c r="J145" s="937"/>
    </row>
    <row r="146" spans="1:10" ht="13.5" thickBot="1">
      <c r="A146" s="32" t="s">
        <v>30</v>
      </c>
      <c r="B146" s="88" t="s">
        <v>558</v>
      </c>
      <c r="C146" s="765">
        <f>C148</f>
        <v>67.86</v>
      </c>
      <c r="D146" s="207">
        <f>D147+D148+D172</f>
        <v>978.86</v>
      </c>
      <c r="E146" s="308">
        <f>F146+G146+H146+I146+J146</f>
        <v>962.8599999999999</v>
      </c>
      <c r="F146" s="207">
        <f>F147+F148</f>
        <v>911.65</v>
      </c>
      <c r="G146" s="207">
        <f>G147+G148</f>
        <v>43.53</v>
      </c>
      <c r="H146" s="207">
        <f>H147+H148</f>
        <v>7.68</v>
      </c>
      <c r="I146" s="860">
        <f>I147+I148</f>
        <v>0</v>
      </c>
      <c r="J146" s="281">
        <f>J147+J148</f>
        <v>0</v>
      </c>
    </row>
    <row r="147" spans="1:10" ht="13.5" thickBot="1">
      <c r="A147" s="483" t="s">
        <v>8</v>
      </c>
      <c r="B147" s="75" t="s">
        <v>9</v>
      </c>
      <c r="C147" s="764"/>
      <c r="D147" s="819">
        <f aca="true" t="shared" si="37" ref="D147:J147">D159</f>
        <v>240</v>
      </c>
      <c r="E147" s="254">
        <f t="shared" si="37"/>
        <v>224</v>
      </c>
      <c r="F147" s="164">
        <f t="shared" si="37"/>
        <v>224</v>
      </c>
      <c r="G147" s="149">
        <f t="shared" si="37"/>
        <v>0</v>
      </c>
      <c r="H147" s="149">
        <f t="shared" si="37"/>
        <v>0</v>
      </c>
      <c r="I147" s="846">
        <f t="shared" si="37"/>
        <v>0</v>
      </c>
      <c r="J147" s="831">
        <f t="shared" si="37"/>
        <v>0</v>
      </c>
    </row>
    <row r="148" spans="1:10" ht="13.5" thickBot="1">
      <c r="A148" s="45" t="s">
        <v>10</v>
      </c>
      <c r="B148" s="30" t="s">
        <v>39</v>
      </c>
      <c r="C148" s="766">
        <f>C172</f>
        <v>67.86</v>
      </c>
      <c r="D148" s="820">
        <f>D150+D155+D163+D168</f>
        <v>671</v>
      </c>
      <c r="E148" s="166">
        <f>E150+E155+E163+E168</f>
        <v>671</v>
      </c>
      <c r="F148" s="158">
        <f>F149+F163+F168+F172</f>
        <v>687.65</v>
      </c>
      <c r="G148" s="158">
        <f>G149+G163+G168+G172</f>
        <v>43.53</v>
      </c>
      <c r="H148" s="158">
        <f>H149+H163+H168+H172</f>
        <v>7.68</v>
      </c>
      <c r="I148" s="848">
        <f>I149+I163+I168+I172</f>
        <v>0</v>
      </c>
      <c r="J148" s="926">
        <f>J149+J163+J168+J172</f>
        <v>0</v>
      </c>
    </row>
    <row r="149" spans="1:10" ht="13.5" thickBot="1">
      <c r="A149" s="734"/>
      <c r="B149" s="736" t="s">
        <v>56</v>
      </c>
      <c r="C149" s="767"/>
      <c r="D149" s="202">
        <f>D150+D155</f>
        <v>361</v>
      </c>
      <c r="E149" s="701">
        <f>E150+E155</f>
        <v>361</v>
      </c>
      <c r="F149" s="202">
        <f>F150+F155</f>
        <v>361</v>
      </c>
      <c r="G149" s="742"/>
      <c r="H149" s="742"/>
      <c r="I149" s="861"/>
      <c r="J149" s="742"/>
    </row>
    <row r="150" spans="1:10" ht="13.5" thickBot="1">
      <c r="A150" s="44" t="s">
        <v>10</v>
      </c>
      <c r="B150" s="82" t="s">
        <v>261</v>
      </c>
      <c r="C150" s="768"/>
      <c r="D150" s="739">
        <f>D151+D153</f>
        <v>354</v>
      </c>
      <c r="E150" s="738">
        <f aca="true" t="shared" si="38" ref="E150:J150">E151+E153</f>
        <v>354</v>
      </c>
      <c r="F150" s="739">
        <f t="shared" si="38"/>
        <v>354</v>
      </c>
      <c r="G150" s="740"/>
      <c r="H150" s="741">
        <f t="shared" si="38"/>
        <v>0</v>
      </c>
      <c r="I150" s="613">
        <f t="shared" si="38"/>
        <v>0</v>
      </c>
      <c r="J150" s="741">
        <f t="shared" si="38"/>
        <v>0</v>
      </c>
    </row>
    <row r="151" spans="1:10" ht="12.75">
      <c r="A151" s="115">
        <v>1</v>
      </c>
      <c r="B151" s="40" t="s">
        <v>262</v>
      </c>
      <c r="C151" s="130"/>
      <c r="D151" s="821">
        <v>104</v>
      </c>
      <c r="E151" s="184">
        <f>F151+G151+H151+I151+J151</f>
        <v>104</v>
      </c>
      <c r="F151" s="141">
        <v>104</v>
      </c>
      <c r="G151" s="340"/>
      <c r="H151" s="141"/>
      <c r="I151" s="292"/>
      <c r="J151" s="821"/>
    </row>
    <row r="152" spans="1:10" ht="12.75">
      <c r="A152" s="116"/>
      <c r="B152" s="653" t="s">
        <v>263</v>
      </c>
      <c r="C152" s="130"/>
      <c r="D152" s="818"/>
      <c r="E152" s="275"/>
      <c r="F152" s="140"/>
      <c r="G152" s="327"/>
      <c r="H152" s="140"/>
      <c r="I152" s="304"/>
      <c r="J152" s="818"/>
    </row>
    <row r="153" spans="1:10" ht="12.75">
      <c r="A153" s="473">
        <v>2</v>
      </c>
      <c r="B153" s="474" t="s">
        <v>264</v>
      </c>
      <c r="C153" s="130"/>
      <c r="D153" s="426">
        <v>250</v>
      </c>
      <c r="E153" s="275">
        <f>F153+G153+H153+I153+J153</f>
        <v>250</v>
      </c>
      <c r="F153" s="175">
        <v>250</v>
      </c>
      <c r="G153" s="326"/>
      <c r="H153" s="175"/>
      <c r="I153" s="862"/>
      <c r="J153" s="426"/>
    </row>
    <row r="154" spans="1:10" ht="13.5" thickBot="1">
      <c r="A154" s="473"/>
      <c r="B154" s="474" t="s">
        <v>235</v>
      </c>
      <c r="C154" s="130"/>
      <c r="D154" s="818"/>
      <c r="E154" s="307"/>
      <c r="F154" s="140"/>
      <c r="G154" s="327"/>
      <c r="H154" s="140"/>
      <c r="I154" s="304"/>
      <c r="J154" s="818"/>
    </row>
    <row r="155" spans="1:10" ht="13.5" thickBot="1">
      <c r="A155" s="62" t="s">
        <v>10</v>
      </c>
      <c r="B155" s="240" t="s">
        <v>33</v>
      </c>
      <c r="C155" s="755"/>
      <c r="D155" s="475">
        <f>D156+D157</f>
        <v>7</v>
      </c>
      <c r="E155" s="700">
        <f aca="true" t="shared" si="39" ref="E155:J155">E156+E157</f>
        <v>7</v>
      </c>
      <c r="F155" s="475">
        <f t="shared" si="39"/>
        <v>7</v>
      </c>
      <c r="G155" s="477">
        <f t="shared" si="39"/>
        <v>0</v>
      </c>
      <c r="H155" s="476">
        <f t="shared" si="39"/>
        <v>0</v>
      </c>
      <c r="I155" s="351">
        <f t="shared" si="39"/>
        <v>0</v>
      </c>
      <c r="J155" s="476">
        <f t="shared" si="39"/>
        <v>0</v>
      </c>
    </row>
    <row r="156" spans="1:10" ht="12.75">
      <c r="A156" s="115">
        <v>1</v>
      </c>
      <c r="B156" s="40" t="s">
        <v>265</v>
      </c>
      <c r="C156" s="130"/>
      <c r="D156" s="822">
        <v>4</v>
      </c>
      <c r="E156" s="391">
        <f>F156+G156+H156+I156+J156</f>
        <v>4</v>
      </c>
      <c r="F156" s="143">
        <v>4</v>
      </c>
      <c r="G156" s="468"/>
      <c r="H156" s="143"/>
      <c r="I156" s="863"/>
      <c r="J156" s="822"/>
    </row>
    <row r="157" spans="1:10" s="87" customFormat="1" ht="13.5" thickBot="1">
      <c r="A157" s="208">
        <v>2</v>
      </c>
      <c r="B157" s="652" t="s">
        <v>266</v>
      </c>
      <c r="C157" s="652"/>
      <c r="D157" s="818">
        <v>3</v>
      </c>
      <c r="E157" s="391">
        <f>F157+G157+H157+I157+J157</f>
        <v>3</v>
      </c>
      <c r="F157" s="140">
        <v>3</v>
      </c>
      <c r="G157" s="327"/>
      <c r="H157" s="140"/>
      <c r="I157" s="304"/>
      <c r="J157" s="818"/>
    </row>
    <row r="158" spans="1:10" ht="13.5" thickBot="1">
      <c r="A158" s="735"/>
      <c r="B158" s="736" t="s">
        <v>57</v>
      </c>
      <c r="C158" s="767"/>
      <c r="D158" s="202">
        <f>D159+D163+D168</f>
        <v>550</v>
      </c>
      <c r="E158" s="697">
        <f>F158+G158+H158+I158+J158</f>
        <v>601.8599999999999</v>
      </c>
      <c r="F158" s="155">
        <f>F159+F163+F168+F172</f>
        <v>550.65</v>
      </c>
      <c r="G158" s="155">
        <f>G159+G163+G168+G172</f>
        <v>43.53</v>
      </c>
      <c r="H158" s="155">
        <f>H159+H163+H168+H172</f>
        <v>7.68</v>
      </c>
      <c r="I158" s="348">
        <f>I159+I163+I168+I172</f>
        <v>0</v>
      </c>
      <c r="J158" s="243">
        <f>J159+J163+J168+J172</f>
        <v>0</v>
      </c>
    </row>
    <row r="159" spans="1:10" ht="13.5" thickBot="1">
      <c r="A159" s="37" t="s">
        <v>8</v>
      </c>
      <c r="B159" s="44" t="s">
        <v>9</v>
      </c>
      <c r="C159" s="769"/>
      <c r="D159" s="994">
        <f>D161</f>
        <v>240</v>
      </c>
      <c r="E159" s="737">
        <f aca="true" t="shared" si="40" ref="E159:J159">E161</f>
        <v>224</v>
      </c>
      <c r="F159" s="402">
        <f t="shared" si="40"/>
        <v>224</v>
      </c>
      <c r="G159" s="571">
        <f t="shared" si="40"/>
        <v>0</v>
      </c>
      <c r="H159" s="544">
        <f t="shared" si="40"/>
        <v>0</v>
      </c>
      <c r="I159" s="545">
        <f t="shared" si="40"/>
        <v>0</v>
      </c>
      <c r="J159" s="930">
        <f t="shared" si="40"/>
        <v>0</v>
      </c>
    </row>
    <row r="160" spans="1:10" ht="12.75">
      <c r="A160" s="212">
        <v>1</v>
      </c>
      <c r="B160" s="40" t="s">
        <v>267</v>
      </c>
      <c r="C160" s="130"/>
      <c r="D160" s="819"/>
      <c r="E160" s="254"/>
      <c r="F160" s="164"/>
      <c r="G160" s="315"/>
      <c r="H160" s="149"/>
      <c r="I160" s="846"/>
      <c r="J160" s="831"/>
    </row>
    <row r="161" spans="1:10" ht="12.75">
      <c r="A161" s="212"/>
      <c r="B161" s="40" t="s">
        <v>268</v>
      </c>
      <c r="C161" s="130"/>
      <c r="D161" s="427">
        <v>240</v>
      </c>
      <c r="E161" s="165">
        <f>F161+G161+H161+I161+J161</f>
        <v>224</v>
      </c>
      <c r="F161" s="160">
        <v>224</v>
      </c>
      <c r="G161" s="316"/>
      <c r="H161" s="144"/>
      <c r="I161" s="847"/>
      <c r="J161" s="554"/>
    </row>
    <row r="162" spans="1:10" ht="13.5" thickBot="1">
      <c r="A162" s="212"/>
      <c r="B162" s="40" t="s">
        <v>269</v>
      </c>
      <c r="C162" s="130"/>
      <c r="D162" s="820"/>
      <c r="E162" s="166"/>
      <c r="F162" s="158"/>
      <c r="G162" s="317"/>
      <c r="H162" s="157"/>
      <c r="I162" s="848"/>
      <c r="J162" s="926"/>
    </row>
    <row r="163" spans="1:10" ht="13.5" thickBot="1">
      <c r="A163" s="44" t="s">
        <v>10</v>
      </c>
      <c r="B163" s="82" t="s">
        <v>261</v>
      </c>
      <c r="C163" s="770"/>
      <c r="D163" s="202">
        <f>D165+D167</f>
        <v>258</v>
      </c>
      <c r="E163" s="701">
        <f aca="true" t="shared" si="41" ref="E163:J163">E165+E167</f>
        <v>258</v>
      </c>
      <c r="F163" s="202">
        <f t="shared" si="41"/>
        <v>258</v>
      </c>
      <c r="G163" s="478">
        <f t="shared" si="41"/>
        <v>0</v>
      </c>
      <c r="H163" s="243">
        <f t="shared" si="41"/>
        <v>0</v>
      </c>
      <c r="I163" s="349">
        <f t="shared" si="41"/>
        <v>0</v>
      </c>
      <c r="J163" s="243">
        <f t="shared" si="41"/>
        <v>0</v>
      </c>
    </row>
    <row r="164" spans="1:10" ht="12.75">
      <c r="A164" s="30">
        <v>1</v>
      </c>
      <c r="B164" s="387" t="s">
        <v>270</v>
      </c>
      <c r="C164" s="670"/>
      <c r="D164" s="819"/>
      <c r="E164" s="262"/>
      <c r="F164" s="164"/>
      <c r="G164" s="315"/>
      <c r="H164" s="119"/>
      <c r="I164" s="600"/>
      <c r="J164" s="935"/>
    </row>
    <row r="165" spans="1:10" ht="13.5" thickBot="1">
      <c r="A165" s="75"/>
      <c r="B165" s="36" t="s">
        <v>271</v>
      </c>
      <c r="C165" s="670"/>
      <c r="D165" s="427">
        <v>8</v>
      </c>
      <c r="E165" s="262">
        <f>F165+G165+H165+I165+J165</f>
        <v>8</v>
      </c>
      <c r="F165" s="164">
        <v>8</v>
      </c>
      <c r="G165" s="315"/>
      <c r="H165" s="119"/>
      <c r="I165" s="600"/>
      <c r="J165" s="935"/>
    </row>
    <row r="166" spans="1:10" ht="12.75">
      <c r="A166" s="8">
        <v>2</v>
      </c>
      <c r="B166" s="23" t="s">
        <v>272</v>
      </c>
      <c r="C166" s="670"/>
      <c r="D166" s="427"/>
      <c r="E166" s="262"/>
      <c r="F166" s="164"/>
      <c r="G166" s="315"/>
      <c r="H166" s="119"/>
      <c r="I166" s="600"/>
      <c r="J166" s="935"/>
    </row>
    <row r="167" spans="1:10" ht="13.5" thickBot="1">
      <c r="A167" s="10"/>
      <c r="B167" s="23" t="s">
        <v>273</v>
      </c>
      <c r="C167" s="670"/>
      <c r="D167" s="820">
        <v>250</v>
      </c>
      <c r="E167" s="163">
        <f>F167+G167+H167+I167+J167</f>
        <v>250</v>
      </c>
      <c r="F167" s="174">
        <v>250</v>
      </c>
      <c r="G167" s="336"/>
      <c r="H167" s="142"/>
      <c r="I167" s="864"/>
      <c r="J167" s="938"/>
    </row>
    <row r="168" spans="1:10" ht="13.5" thickBot="1">
      <c r="A168" s="62"/>
      <c r="B168" s="240" t="s">
        <v>33</v>
      </c>
      <c r="C168" s="755"/>
      <c r="D168" s="202">
        <f>D169+D171</f>
        <v>52</v>
      </c>
      <c r="E168" s="701">
        <f aca="true" t="shared" si="42" ref="E168:J168">E169+E171</f>
        <v>52</v>
      </c>
      <c r="F168" s="202">
        <f t="shared" si="42"/>
        <v>52</v>
      </c>
      <c r="G168" s="478">
        <f t="shared" si="42"/>
        <v>0</v>
      </c>
      <c r="H168" s="243">
        <f t="shared" si="42"/>
        <v>0</v>
      </c>
      <c r="I168" s="349">
        <f t="shared" si="42"/>
        <v>0</v>
      </c>
      <c r="J168" s="243">
        <f t="shared" si="42"/>
        <v>0</v>
      </c>
    </row>
    <row r="169" spans="1:10" ht="12.75">
      <c r="A169" s="115">
        <v>1</v>
      </c>
      <c r="B169" s="387" t="s">
        <v>274</v>
      </c>
      <c r="C169" s="670"/>
      <c r="D169" s="995">
        <v>48</v>
      </c>
      <c r="E169" s="311">
        <f>F169+G169+H169+I169+J169</f>
        <v>48</v>
      </c>
      <c r="F169" s="174">
        <v>48</v>
      </c>
      <c r="G169" s="480"/>
      <c r="H169" s="143"/>
      <c r="I169" s="863"/>
      <c r="J169" s="833"/>
    </row>
    <row r="170" spans="1:10" ht="12.75">
      <c r="A170" s="226">
        <v>2</v>
      </c>
      <c r="B170" s="118" t="s">
        <v>275</v>
      </c>
      <c r="C170" s="670"/>
      <c r="D170" s="427"/>
      <c r="E170" s="165"/>
      <c r="F170" s="160"/>
      <c r="G170" s="335"/>
      <c r="H170" s="175"/>
      <c r="I170" s="862"/>
      <c r="J170" s="834"/>
    </row>
    <row r="171" spans="1:10" ht="13.5" thickBot="1">
      <c r="A171" s="28"/>
      <c r="B171" s="387" t="s">
        <v>276</v>
      </c>
      <c r="C171" s="118"/>
      <c r="D171" s="820">
        <v>4</v>
      </c>
      <c r="E171" s="311">
        <f>F171+G171+H171+I171+J171</f>
        <v>4</v>
      </c>
      <c r="F171" s="158">
        <v>4</v>
      </c>
      <c r="G171" s="485"/>
      <c r="H171" s="140"/>
      <c r="I171" s="304"/>
      <c r="J171" s="835"/>
    </row>
    <row r="172" spans="1:10" ht="13.5" thickBot="1">
      <c r="A172" s="122"/>
      <c r="B172" s="649" t="s">
        <v>577</v>
      </c>
      <c r="C172" s="771">
        <f aca="true" t="shared" si="43" ref="C172:J172">C173</f>
        <v>67.86</v>
      </c>
      <c r="D172" s="1000">
        <f t="shared" si="43"/>
        <v>67.86</v>
      </c>
      <c r="E172" s="727">
        <f t="shared" si="43"/>
        <v>67.86</v>
      </c>
      <c r="F172" s="650">
        <f t="shared" si="43"/>
        <v>16.65</v>
      </c>
      <c r="G172" s="650">
        <f t="shared" si="43"/>
        <v>43.53</v>
      </c>
      <c r="H172" s="650">
        <f t="shared" si="43"/>
        <v>7.68</v>
      </c>
      <c r="I172" s="865">
        <f t="shared" si="43"/>
        <v>0</v>
      </c>
      <c r="J172" s="939">
        <f t="shared" si="43"/>
        <v>0</v>
      </c>
    </row>
    <row r="173" spans="1:10" ht="12.75">
      <c r="A173" s="122">
        <v>1</v>
      </c>
      <c r="B173" s="131" t="s">
        <v>578</v>
      </c>
      <c r="C173" s="772">
        <f>F173+G173+H173</f>
        <v>67.86</v>
      </c>
      <c r="D173" s="819">
        <f>C173</f>
        <v>67.86</v>
      </c>
      <c r="E173" s="254">
        <f>F173+G173+H173+I173+J173</f>
        <v>67.86</v>
      </c>
      <c r="F173" s="164">
        <v>16.65</v>
      </c>
      <c r="G173" s="164">
        <v>43.53</v>
      </c>
      <c r="H173" s="164">
        <v>7.68</v>
      </c>
      <c r="I173" s="292"/>
      <c r="J173" s="821"/>
    </row>
    <row r="174" spans="1:10" ht="12.75">
      <c r="A174" s="122"/>
      <c r="B174" s="390" t="s">
        <v>579</v>
      </c>
      <c r="C174" s="670"/>
      <c r="D174" s="427"/>
      <c r="E174" s="165"/>
      <c r="F174" s="160"/>
      <c r="G174" s="335"/>
      <c r="H174" s="175"/>
      <c r="I174" s="862"/>
      <c r="J174" s="834"/>
    </row>
    <row r="175" spans="1:10" ht="15.75" thickBot="1">
      <c r="A175" s="450" t="s">
        <v>20</v>
      </c>
      <c r="B175" s="729" t="s">
        <v>559</v>
      </c>
      <c r="C175" s="773"/>
      <c r="D175" s="731"/>
      <c r="E175" s="730">
        <f aca="true" t="shared" si="44" ref="E175:J175">E176+E177+E178</f>
        <v>15243</v>
      </c>
      <c r="F175" s="731">
        <f t="shared" si="44"/>
        <v>8161</v>
      </c>
      <c r="G175" s="732">
        <f t="shared" si="44"/>
        <v>0</v>
      </c>
      <c r="H175" s="731">
        <f t="shared" si="44"/>
        <v>1097</v>
      </c>
      <c r="I175" s="866">
        <f t="shared" si="44"/>
        <v>5985</v>
      </c>
      <c r="J175" s="733">
        <f t="shared" si="44"/>
        <v>0</v>
      </c>
    </row>
    <row r="176" spans="1:10" ht="12.75">
      <c r="A176" s="34" t="s">
        <v>6</v>
      </c>
      <c r="B176" s="34" t="s">
        <v>16</v>
      </c>
      <c r="C176" s="774"/>
      <c r="D176" s="1001"/>
      <c r="E176" s="267"/>
      <c r="F176" s="170"/>
      <c r="G176" s="344"/>
      <c r="H176" s="170"/>
      <c r="I176" s="867"/>
      <c r="J176" s="940"/>
    </row>
    <row r="177" spans="1:10" ht="12.75">
      <c r="A177" s="34" t="s">
        <v>8</v>
      </c>
      <c r="B177" s="9" t="s">
        <v>9</v>
      </c>
      <c r="C177" s="748"/>
      <c r="D177" s="996"/>
      <c r="E177" s="265"/>
      <c r="F177" s="171"/>
      <c r="G177" s="345"/>
      <c r="H177" s="171"/>
      <c r="I177" s="868"/>
      <c r="J177" s="941"/>
    </row>
    <row r="178" spans="1:10" ht="13.5" thickBot="1">
      <c r="A178" s="34" t="s">
        <v>10</v>
      </c>
      <c r="B178" s="9" t="s">
        <v>39</v>
      </c>
      <c r="C178" s="748"/>
      <c r="D178" s="996"/>
      <c r="E178" s="388">
        <f aca="true" t="shared" si="45" ref="E178:J178">E181+E213+E220</f>
        <v>15243</v>
      </c>
      <c r="F178" s="206">
        <f t="shared" si="45"/>
        <v>8161</v>
      </c>
      <c r="G178" s="346">
        <f t="shared" si="45"/>
        <v>0</v>
      </c>
      <c r="H178" s="206">
        <f t="shared" si="45"/>
        <v>1097</v>
      </c>
      <c r="I178" s="869">
        <f t="shared" si="45"/>
        <v>5985</v>
      </c>
      <c r="J178" s="279">
        <f t="shared" si="45"/>
        <v>0</v>
      </c>
    </row>
    <row r="179" spans="1:10" ht="13.5" thickBot="1">
      <c r="A179" s="35"/>
      <c r="B179" s="86" t="s">
        <v>15</v>
      </c>
      <c r="C179" s="756"/>
      <c r="D179" s="1002"/>
      <c r="E179" s="225"/>
      <c r="F179" s="201"/>
      <c r="G179" s="338"/>
      <c r="H179" s="201"/>
      <c r="I179" s="285"/>
      <c r="J179" s="280"/>
    </row>
    <row r="180" spans="1:10" ht="13.5" thickBot="1">
      <c r="A180" s="8" t="s">
        <v>10</v>
      </c>
      <c r="B180" s="9" t="s">
        <v>31</v>
      </c>
      <c r="C180" s="748"/>
      <c r="D180" s="818"/>
      <c r="E180" s="389">
        <f aca="true" t="shared" si="46" ref="E180:J180">E181+E212</f>
        <v>15243</v>
      </c>
      <c r="F180" s="389">
        <f t="shared" si="46"/>
        <v>8161</v>
      </c>
      <c r="G180" s="620">
        <f t="shared" si="46"/>
        <v>0</v>
      </c>
      <c r="H180" s="389">
        <f t="shared" si="46"/>
        <v>1097</v>
      </c>
      <c r="I180" s="188">
        <f t="shared" si="46"/>
        <v>5985</v>
      </c>
      <c r="J180" s="828">
        <f t="shared" si="46"/>
        <v>0</v>
      </c>
    </row>
    <row r="181" spans="1:10" ht="13.5" thickBot="1">
      <c r="A181" s="44"/>
      <c r="B181" s="81" t="s">
        <v>213</v>
      </c>
      <c r="C181" s="755"/>
      <c r="D181" s="493"/>
      <c r="E181" s="255">
        <f aca="true" t="shared" si="47" ref="E181:J181">E182+E185+E186+E187+E188+E190+E192+E194+E195+E196+E198+E200+E202+E203+E205+E206+E208+E210</f>
        <v>10122</v>
      </c>
      <c r="F181" s="493">
        <f t="shared" si="47"/>
        <v>8150</v>
      </c>
      <c r="G181" s="492">
        <f t="shared" si="47"/>
        <v>0</v>
      </c>
      <c r="H181" s="493">
        <f t="shared" si="47"/>
        <v>1000</v>
      </c>
      <c r="I181" s="255">
        <f t="shared" si="47"/>
        <v>972</v>
      </c>
      <c r="J181" s="494">
        <f t="shared" si="47"/>
        <v>0</v>
      </c>
    </row>
    <row r="182" spans="1:10" ht="12.75">
      <c r="A182" s="111">
        <v>1</v>
      </c>
      <c r="B182" s="23" t="s">
        <v>549</v>
      </c>
      <c r="C182" s="670"/>
      <c r="D182" s="819"/>
      <c r="E182" s="262">
        <f>F182+G182+H182+I182+J182</f>
        <v>3000</v>
      </c>
      <c r="F182" s="164">
        <v>3000</v>
      </c>
      <c r="G182" s="341"/>
      <c r="H182" s="156"/>
      <c r="I182" s="851"/>
      <c r="J182" s="836"/>
    </row>
    <row r="183" spans="1:10" ht="12.75">
      <c r="A183" s="16"/>
      <c r="B183" s="23" t="s">
        <v>280</v>
      </c>
      <c r="C183" s="670"/>
      <c r="D183" s="427"/>
      <c r="E183" s="262"/>
      <c r="F183" s="174"/>
      <c r="G183" s="622"/>
      <c r="H183" s="190"/>
      <c r="I183" s="623"/>
      <c r="J183" s="833"/>
    </row>
    <row r="184" spans="1:10" ht="12.75">
      <c r="A184" s="124">
        <v>2</v>
      </c>
      <c r="B184" s="396" t="s">
        <v>279</v>
      </c>
      <c r="C184" s="203"/>
      <c r="D184" s="820"/>
      <c r="E184" s="262"/>
      <c r="F184" s="158"/>
      <c r="G184" s="343"/>
      <c r="H184" s="177"/>
      <c r="I184" s="852"/>
      <c r="J184" s="835"/>
    </row>
    <row r="185" spans="1:10" ht="13.5" customHeight="1">
      <c r="A185" s="491"/>
      <c r="B185" s="36" t="s">
        <v>280</v>
      </c>
      <c r="C185" s="670"/>
      <c r="D185" s="823"/>
      <c r="E185" s="262">
        <f>F185+G185+H185+I185+J185</f>
        <v>100</v>
      </c>
      <c r="F185" s="1025">
        <v>100</v>
      </c>
      <c r="G185" s="1025"/>
      <c r="H185" s="1025"/>
      <c r="I185" s="870"/>
      <c r="J185" s="823"/>
    </row>
    <row r="186" spans="1:10" ht="12.75">
      <c r="A186" s="104">
        <v>3</v>
      </c>
      <c r="B186" s="118" t="s">
        <v>281</v>
      </c>
      <c r="C186" s="670"/>
      <c r="D186" s="427"/>
      <c r="E186" s="264">
        <f>F186+G186+H186+I186+J186</f>
        <v>100</v>
      </c>
      <c r="F186" s="158">
        <v>100</v>
      </c>
      <c r="G186" s="140"/>
      <c r="H186" s="140"/>
      <c r="I186" s="304"/>
      <c r="J186" s="818"/>
    </row>
    <row r="187" spans="1:10" ht="12.75">
      <c r="A187" s="106">
        <v>4</v>
      </c>
      <c r="B187" s="396" t="s">
        <v>291</v>
      </c>
      <c r="C187" s="203"/>
      <c r="D187" s="427"/>
      <c r="E187" s="264">
        <f>F187+G187+H187+I187+J187</f>
        <v>500</v>
      </c>
      <c r="F187" s="160">
        <v>500</v>
      </c>
      <c r="G187" s="160"/>
      <c r="H187" s="175"/>
      <c r="I187" s="862"/>
      <c r="J187" s="426"/>
    </row>
    <row r="188" spans="1:10" ht="12.75">
      <c r="A188" s="124">
        <v>5</v>
      </c>
      <c r="B188" s="396" t="s">
        <v>282</v>
      </c>
      <c r="C188" s="203"/>
      <c r="D188" s="427"/>
      <c r="E188" s="264">
        <f>F188+G188+H188+I188+J188</f>
        <v>1300</v>
      </c>
      <c r="F188" s="160">
        <v>100</v>
      </c>
      <c r="G188" s="160"/>
      <c r="H188" s="175">
        <v>1000</v>
      </c>
      <c r="I188" s="855">
        <v>200</v>
      </c>
      <c r="J188" s="426"/>
    </row>
    <row r="189" spans="1:10" ht="12.75">
      <c r="A189" s="125"/>
      <c r="B189" s="39" t="s">
        <v>283</v>
      </c>
      <c r="C189" s="203"/>
      <c r="D189" s="427"/>
      <c r="E189" s="264"/>
      <c r="F189" s="160"/>
      <c r="G189" s="160"/>
      <c r="H189" s="175"/>
      <c r="I189" s="855"/>
      <c r="J189" s="426"/>
    </row>
    <row r="190" spans="1:10" ht="12.75">
      <c r="A190" s="45">
        <v>6</v>
      </c>
      <c r="B190" s="241" t="s">
        <v>287</v>
      </c>
      <c r="C190" s="203"/>
      <c r="D190" s="427"/>
      <c r="E190" s="264">
        <f aca="true" t="shared" si="48" ref="E190:E210">F190+G190+H190+I190+J190</f>
        <v>500</v>
      </c>
      <c r="F190" s="160">
        <v>500</v>
      </c>
      <c r="G190" s="160"/>
      <c r="H190" s="175"/>
      <c r="I190" s="847"/>
      <c r="J190" s="426"/>
    </row>
    <row r="191" spans="1:10" ht="12.75">
      <c r="A191" s="114">
        <v>7</v>
      </c>
      <c r="B191" s="397" t="s">
        <v>284</v>
      </c>
      <c r="C191" s="203"/>
      <c r="D191" s="427"/>
      <c r="E191" s="264"/>
      <c r="F191" s="160"/>
      <c r="G191" s="160"/>
      <c r="H191" s="175"/>
      <c r="I191" s="847"/>
      <c r="J191" s="426"/>
    </row>
    <row r="192" spans="1:10" ht="12.75">
      <c r="A192" s="123"/>
      <c r="B192" s="46" t="s">
        <v>286</v>
      </c>
      <c r="C192" s="203"/>
      <c r="D192" s="427"/>
      <c r="E192" s="264">
        <f t="shared" si="48"/>
        <v>3000</v>
      </c>
      <c r="F192" s="158">
        <v>3000</v>
      </c>
      <c r="G192" s="158"/>
      <c r="H192" s="140"/>
      <c r="I192" s="848"/>
      <c r="J192" s="818"/>
    </row>
    <row r="193" spans="1:10" ht="12.75">
      <c r="A193" s="212">
        <v>8</v>
      </c>
      <c r="B193" s="396" t="s">
        <v>293</v>
      </c>
      <c r="C193" s="203"/>
      <c r="D193" s="427"/>
      <c r="E193" s="264"/>
      <c r="F193" s="158"/>
      <c r="G193" s="158"/>
      <c r="H193" s="140"/>
      <c r="I193" s="848"/>
      <c r="J193" s="818"/>
    </row>
    <row r="194" spans="1:10" ht="12.75">
      <c r="A194" s="212"/>
      <c r="B194" s="39" t="s">
        <v>294</v>
      </c>
      <c r="C194" s="203"/>
      <c r="D194" s="427"/>
      <c r="E194" s="264">
        <f t="shared" si="48"/>
        <v>238</v>
      </c>
      <c r="F194" s="157">
        <v>0</v>
      </c>
      <c r="G194" s="157"/>
      <c r="H194" s="139">
        <v>0</v>
      </c>
      <c r="I194" s="856">
        <v>238</v>
      </c>
      <c r="J194" s="818"/>
    </row>
    <row r="195" spans="1:10" ht="12.75">
      <c r="A195" s="114">
        <v>9</v>
      </c>
      <c r="B195" s="397" t="s">
        <v>285</v>
      </c>
      <c r="C195" s="203"/>
      <c r="D195" s="427"/>
      <c r="E195" s="264">
        <f t="shared" si="48"/>
        <v>50</v>
      </c>
      <c r="F195" s="160">
        <v>50</v>
      </c>
      <c r="G195" s="160"/>
      <c r="H195" s="175"/>
      <c r="I195" s="855"/>
      <c r="J195" s="426"/>
    </row>
    <row r="196" spans="1:10" ht="12.75">
      <c r="A196" s="114">
        <v>10</v>
      </c>
      <c r="B196" s="396" t="s">
        <v>288</v>
      </c>
      <c r="C196" s="203"/>
      <c r="D196" s="427"/>
      <c r="E196" s="264">
        <f t="shared" si="48"/>
        <v>300</v>
      </c>
      <c r="F196" s="160">
        <v>300</v>
      </c>
      <c r="G196" s="160"/>
      <c r="H196" s="175"/>
      <c r="I196" s="855"/>
      <c r="J196" s="426"/>
    </row>
    <row r="197" spans="1:10" ht="12.75">
      <c r="A197" s="123"/>
      <c r="B197" s="241" t="s">
        <v>289</v>
      </c>
      <c r="C197" s="203"/>
      <c r="D197" s="427"/>
      <c r="E197" s="264"/>
      <c r="F197" s="160"/>
      <c r="G197" s="160"/>
      <c r="H197" s="175"/>
      <c r="I197" s="855"/>
      <c r="J197" s="426"/>
    </row>
    <row r="198" spans="1:10" ht="12.75">
      <c r="A198" s="114">
        <v>11</v>
      </c>
      <c r="B198" s="396" t="s">
        <v>290</v>
      </c>
      <c r="C198" s="203"/>
      <c r="D198" s="427"/>
      <c r="E198" s="264">
        <f t="shared" si="48"/>
        <v>200</v>
      </c>
      <c r="F198" s="160">
        <v>200</v>
      </c>
      <c r="G198" s="160"/>
      <c r="H198" s="175"/>
      <c r="I198" s="847"/>
      <c r="J198" s="426"/>
    </row>
    <row r="199" spans="1:10" ht="12.75">
      <c r="A199" s="123"/>
      <c r="B199" s="39" t="s">
        <v>292</v>
      </c>
      <c r="C199" s="203"/>
      <c r="D199" s="427"/>
      <c r="E199" s="264"/>
      <c r="F199" s="160"/>
      <c r="G199" s="160"/>
      <c r="H199" s="175"/>
      <c r="I199" s="847"/>
      <c r="J199" s="426"/>
    </row>
    <row r="200" spans="1:10" ht="12.75">
      <c r="A200" s="123">
        <v>12</v>
      </c>
      <c r="B200" s="241" t="s">
        <v>295</v>
      </c>
      <c r="C200" s="203"/>
      <c r="D200" s="427"/>
      <c r="E200" s="264">
        <f t="shared" si="48"/>
        <v>20</v>
      </c>
      <c r="F200" s="160">
        <v>20</v>
      </c>
      <c r="G200" s="160"/>
      <c r="H200" s="175"/>
      <c r="I200" s="847"/>
      <c r="J200" s="426"/>
    </row>
    <row r="201" spans="1:10" ht="12.75">
      <c r="A201" s="124">
        <v>13</v>
      </c>
      <c r="B201" s="396" t="s">
        <v>296</v>
      </c>
      <c r="C201" s="203"/>
      <c r="D201" s="427"/>
      <c r="E201" s="264"/>
      <c r="F201" s="160"/>
      <c r="G201" s="160"/>
      <c r="H201" s="175"/>
      <c r="I201" s="847"/>
      <c r="J201" s="426"/>
    </row>
    <row r="202" spans="1:10" ht="12.75">
      <c r="A202" s="125"/>
      <c r="B202" s="39" t="s">
        <v>292</v>
      </c>
      <c r="C202" s="203"/>
      <c r="D202" s="427"/>
      <c r="E202" s="264">
        <f t="shared" si="48"/>
        <v>22</v>
      </c>
      <c r="F202" s="144">
        <v>0</v>
      </c>
      <c r="G202" s="144"/>
      <c r="H202" s="145">
        <v>0</v>
      </c>
      <c r="I202" s="855">
        <v>22</v>
      </c>
      <c r="J202" s="426"/>
    </row>
    <row r="203" spans="1:10" ht="12.75">
      <c r="A203" s="124">
        <v>14</v>
      </c>
      <c r="B203" s="396" t="s">
        <v>297</v>
      </c>
      <c r="C203" s="203"/>
      <c r="D203" s="427"/>
      <c r="E203" s="264">
        <f t="shared" si="48"/>
        <v>20</v>
      </c>
      <c r="F203" s="160">
        <v>20</v>
      </c>
      <c r="G203" s="160"/>
      <c r="H203" s="175"/>
      <c r="I203" s="855"/>
      <c r="J203" s="426"/>
    </row>
    <row r="204" spans="1:10" ht="12.75">
      <c r="A204" s="124">
        <v>15</v>
      </c>
      <c r="B204" s="396" t="s">
        <v>298</v>
      </c>
      <c r="C204" s="203"/>
      <c r="D204" s="427"/>
      <c r="E204" s="264"/>
      <c r="F204" s="160"/>
      <c r="G204" s="160"/>
      <c r="H204" s="175"/>
      <c r="I204" s="862"/>
      <c r="J204" s="426"/>
    </row>
    <row r="205" spans="1:10" ht="12.75">
      <c r="A205" s="215"/>
      <c r="B205" s="241" t="s">
        <v>299</v>
      </c>
      <c r="C205" s="203"/>
      <c r="D205" s="820"/>
      <c r="E205" s="264">
        <f t="shared" si="48"/>
        <v>10</v>
      </c>
      <c r="F205" s="158">
        <v>10</v>
      </c>
      <c r="G205" s="158"/>
      <c r="H205" s="140"/>
      <c r="I205" s="304"/>
      <c r="J205" s="818"/>
    </row>
    <row r="206" spans="1:10" ht="12.75">
      <c r="A206" s="124">
        <v>16</v>
      </c>
      <c r="B206" s="396" t="s">
        <v>300</v>
      </c>
      <c r="C206" s="203"/>
      <c r="D206" s="427"/>
      <c r="E206" s="264">
        <f t="shared" si="48"/>
        <v>50</v>
      </c>
      <c r="F206" s="160">
        <v>50</v>
      </c>
      <c r="G206" s="160"/>
      <c r="H206" s="175"/>
      <c r="I206" s="862"/>
      <c r="J206" s="426"/>
    </row>
    <row r="207" spans="1:10" ht="12.75">
      <c r="A207" s="215"/>
      <c r="B207" s="241" t="s">
        <v>269</v>
      </c>
      <c r="C207" s="203"/>
      <c r="D207" s="427"/>
      <c r="E207" s="264"/>
      <c r="F207" s="160"/>
      <c r="G207" s="160"/>
      <c r="H207" s="175"/>
      <c r="I207" s="862"/>
      <c r="J207" s="426"/>
    </row>
    <row r="208" spans="1:10" ht="12.75">
      <c r="A208" s="124">
        <v>17</v>
      </c>
      <c r="B208" s="396" t="s">
        <v>301</v>
      </c>
      <c r="C208" s="203"/>
      <c r="D208" s="427"/>
      <c r="E208" s="264">
        <f t="shared" si="48"/>
        <v>200</v>
      </c>
      <c r="F208" s="160">
        <v>200</v>
      </c>
      <c r="G208" s="160"/>
      <c r="H208" s="175"/>
      <c r="I208" s="862"/>
      <c r="J208" s="426"/>
    </row>
    <row r="209" spans="1:10" ht="12.75">
      <c r="A209" s="215"/>
      <c r="B209" s="241" t="s">
        <v>302</v>
      </c>
      <c r="C209" s="203"/>
      <c r="D209" s="427"/>
      <c r="E209" s="264"/>
      <c r="F209" s="160"/>
      <c r="G209" s="160"/>
      <c r="H209" s="175"/>
      <c r="I209" s="862"/>
      <c r="J209" s="426"/>
    </row>
    <row r="210" spans="1:10" ht="12.75">
      <c r="A210" s="124">
        <v>18</v>
      </c>
      <c r="B210" s="396" t="s">
        <v>303</v>
      </c>
      <c r="C210" s="203"/>
      <c r="D210" s="427"/>
      <c r="E210" s="264">
        <f t="shared" si="48"/>
        <v>512</v>
      </c>
      <c r="F210" s="144">
        <v>0</v>
      </c>
      <c r="G210" s="144"/>
      <c r="H210" s="145">
        <v>0</v>
      </c>
      <c r="I210" s="862">
        <v>512</v>
      </c>
      <c r="J210" s="426"/>
    </row>
    <row r="211" spans="1:10" ht="13.5" thickBot="1">
      <c r="A211" s="215"/>
      <c r="B211" s="241" t="s">
        <v>304</v>
      </c>
      <c r="C211" s="203"/>
      <c r="D211" s="820"/>
      <c r="E211" s="166"/>
      <c r="F211" s="158"/>
      <c r="G211" s="158"/>
      <c r="H211" s="140"/>
      <c r="I211" s="304"/>
      <c r="J211" s="818"/>
    </row>
    <row r="212" spans="1:10" ht="13.5" thickBot="1">
      <c r="A212" s="44"/>
      <c r="B212" s="496" t="s">
        <v>62</v>
      </c>
      <c r="C212" s="753"/>
      <c r="D212" s="493"/>
      <c r="E212" s="255">
        <f aca="true" t="shared" si="49" ref="E212:J212">E213+E220</f>
        <v>5121</v>
      </c>
      <c r="F212" s="493">
        <f t="shared" si="49"/>
        <v>11</v>
      </c>
      <c r="G212" s="492">
        <f t="shared" si="49"/>
        <v>0</v>
      </c>
      <c r="H212" s="493">
        <f t="shared" si="49"/>
        <v>97</v>
      </c>
      <c r="I212" s="297">
        <f t="shared" si="49"/>
        <v>5013</v>
      </c>
      <c r="J212" s="494">
        <f t="shared" si="49"/>
        <v>0</v>
      </c>
    </row>
    <row r="213" spans="1:10" ht="13.5" thickBot="1">
      <c r="A213" s="117"/>
      <c r="B213" s="231" t="s">
        <v>307</v>
      </c>
      <c r="C213" s="775"/>
      <c r="D213" s="1003"/>
      <c r="E213" s="810">
        <f aca="true" t="shared" si="50" ref="E213:J213">E214+E215+E216+E217+E218+E219</f>
        <v>177</v>
      </c>
      <c r="F213" s="458">
        <f t="shared" si="50"/>
        <v>11</v>
      </c>
      <c r="G213" s="495">
        <f t="shared" si="50"/>
        <v>0</v>
      </c>
      <c r="H213" s="458">
        <f t="shared" si="50"/>
        <v>97</v>
      </c>
      <c r="I213" s="871">
        <f t="shared" si="50"/>
        <v>69</v>
      </c>
      <c r="J213" s="460">
        <f t="shared" si="50"/>
        <v>0</v>
      </c>
    </row>
    <row r="214" spans="1:10" s="97" customFormat="1" ht="12.75">
      <c r="A214" s="497">
        <v>1</v>
      </c>
      <c r="B214" s="673" t="s">
        <v>89</v>
      </c>
      <c r="C214" s="776"/>
      <c r="D214" s="427"/>
      <c r="E214" s="262">
        <f aca="true" t="shared" si="51" ref="E214:E219">F214+H214+I214+J214</f>
        <v>7</v>
      </c>
      <c r="F214" s="219">
        <v>1</v>
      </c>
      <c r="G214" s="164"/>
      <c r="H214" s="219">
        <v>6</v>
      </c>
      <c r="I214" s="854"/>
      <c r="J214" s="819"/>
    </row>
    <row r="215" spans="1:10" s="97" customFormat="1" ht="12.75">
      <c r="A215" s="498">
        <v>2</v>
      </c>
      <c r="B215" s="674" t="s">
        <v>91</v>
      </c>
      <c r="C215" s="776"/>
      <c r="D215" s="427"/>
      <c r="E215" s="262">
        <f t="shared" si="51"/>
        <v>33</v>
      </c>
      <c r="F215" s="219">
        <v>3</v>
      </c>
      <c r="G215" s="160"/>
      <c r="H215" s="219">
        <v>30</v>
      </c>
      <c r="I215" s="855"/>
      <c r="J215" s="427"/>
    </row>
    <row r="216" spans="1:10" s="97" customFormat="1" ht="12.75">
      <c r="A216" s="498">
        <v>3</v>
      </c>
      <c r="B216" s="675" t="s">
        <v>305</v>
      </c>
      <c r="C216" s="777"/>
      <c r="D216" s="427"/>
      <c r="E216" s="262">
        <f t="shared" si="51"/>
        <v>6</v>
      </c>
      <c r="F216" s="219">
        <v>1</v>
      </c>
      <c r="G216" s="160"/>
      <c r="H216" s="219">
        <v>5</v>
      </c>
      <c r="I216" s="855"/>
      <c r="J216" s="427"/>
    </row>
    <row r="217" spans="1:10" s="97" customFormat="1" ht="12.75">
      <c r="A217" s="498">
        <v>4</v>
      </c>
      <c r="B217" s="674" t="s">
        <v>90</v>
      </c>
      <c r="C217" s="776"/>
      <c r="D217" s="427"/>
      <c r="E217" s="262">
        <f t="shared" si="51"/>
        <v>7</v>
      </c>
      <c r="F217" s="219">
        <v>1</v>
      </c>
      <c r="G217" s="160"/>
      <c r="H217" s="219">
        <v>6</v>
      </c>
      <c r="I217" s="855"/>
      <c r="J217" s="427"/>
    </row>
    <row r="218" spans="1:10" s="97" customFormat="1" ht="12.75">
      <c r="A218" s="498">
        <v>5</v>
      </c>
      <c r="B218" s="674" t="s">
        <v>88</v>
      </c>
      <c r="C218" s="776"/>
      <c r="D218" s="427"/>
      <c r="E218" s="262">
        <f t="shared" si="51"/>
        <v>22</v>
      </c>
      <c r="F218" s="277">
        <v>2</v>
      </c>
      <c r="G218" s="160"/>
      <c r="H218" s="277">
        <v>20</v>
      </c>
      <c r="I218" s="855"/>
      <c r="J218" s="427"/>
    </row>
    <row r="219" spans="1:10" s="97" customFormat="1" ht="13.5" thickBot="1">
      <c r="A219" s="498">
        <v>6</v>
      </c>
      <c r="B219" s="675" t="s">
        <v>306</v>
      </c>
      <c r="C219" s="777"/>
      <c r="D219" s="427"/>
      <c r="E219" s="262">
        <f t="shared" si="51"/>
        <v>102</v>
      </c>
      <c r="F219" s="277">
        <v>3</v>
      </c>
      <c r="G219" s="160"/>
      <c r="H219" s="277">
        <v>30</v>
      </c>
      <c r="I219" s="855">
        <v>69</v>
      </c>
      <c r="J219" s="427"/>
    </row>
    <row r="220" spans="1:10" s="98" customFormat="1" ht="13.5" thickBot="1">
      <c r="A220" s="81"/>
      <c r="B220" s="499" t="s">
        <v>33</v>
      </c>
      <c r="C220" s="778"/>
      <c r="D220" s="428"/>
      <c r="E220" s="361">
        <f aca="true" t="shared" si="52" ref="E220:J220">E221+E222+E223+E224+E225+E226+E227+E228+E229+E230+E231+E233+E234+E235+E236+E237+E238+E239+E240+E241+E242+E243+E244+E245+E246+E247+E248+E249+E250+E251+E252+E253+E254+E255+E256+E257+E258+E259+E260+E261+E262+E263+E264+E265+E266+E267+E268+E269+E270+E271+E272+E273+E274+E275+E276+E277+E278+E279+E280+E281+E282+E283+E284+E285+E286+E287+E288+E289+E290+E291+E292+E293+E294+E295+E296+E297+E298+E299+E300+E301+E302+E303+E304+E305+E306+E307+E308+E309+E310+E311+E312+E313+E314+E315+E316+E317+E318+E319+E320+E321+E322+E323+E324+E325+E326+E327+E328+E329+E330+E331+E332+E333+E334+E335+E336+E337+E338+E339+E340+E341+E342+E343+E344+E345+E346+E347+E348+E349+E350+E351+E352+E353+E354+E355+E356+E357+E358+E359+E360+E361+E362+E363+E364+E365+E366+E367+E368+E369+E370+E371+E372+E373+E374+E375+E376+E377+E378+E379+E380+E381+E382+E383+E384+E385</f>
        <v>4944</v>
      </c>
      <c r="F220" s="510">
        <f t="shared" si="52"/>
        <v>0</v>
      </c>
      <c r="G220" s="511">
        <f t="shared" si="52"/>
        <v>0</v>
      </c>
      <c r="H220" s="510">
        <f t="shared" si="52"/>
        <v>0</v>
      </c>
      <c r="I220" s="255">
        <f t="shared" si="52"/>
        <v>4944</v>
      </c>
      <c r="J220" s="494">
        <f t="shared" si="52"/>
        <v>0</v>
      </c>
    </row>
    <row r="221" spans="1:10" s="98" customFormat="1" ht="12.75">
      <c r="A221" s="500">
        <v>1</v>
      </c>
      <c r="B221" s="676" t="s">
        <v>92</v>
      </c>
      <c r="C221" s="779"/>
      <c r="D221" s="427"/>
      <c r="E221" s="262">
        <f>F221+G221+H221+I221+J221</f>
        <v>1</v>
      </c>
      <c r="F221" s="507">
        <v>0</v>
      </c>
      <c r="G221" s="164"/>
      <c r="H221" s="164"/>
      <c r="I221" s="872">
        <v>1</v>
      </c>
      <c r="J221" s="819"/>
    </row>
    <row r="222" spans="1:10" ht="13.5" customHeight="1">
      <c r="A222" s="501">
        <v>2</v>
      </c>
      <c r="B222" s="504" t="s">
        <v>308</v>
      </c>
      <c r="C222" s="777"/>
      <c r="D222" s="427"/>
      <c r="E222" s="262">
        <f aca="true" t="shared" si="53" ref="E222:E286">F222+G222+H222+I222+J222</f>
        <v>1</v>
      </c>
      <c r="F222" s="508">
        <v>0</v>
      </c>
      <c r="G222" s="164"/>
      <c r="H222" s="164"/>
      <c r="I222" s="873">
        <v>1</v>
      </c>
      <c r="J222" s="821"/>
    </row>
    <row r="223" spans="1:10" ht="12.75" customHeight="1">
      <c r="A223" s="501">
        <v>3</v>
      </c>
      <c r="B223" s="634" t="s">
        <v>309</v>
      </c>
      <c r="C223" s="780"/>
      <c r="D223" s="427"/>
      <c r="E223" s="262">
        <f t="shared" si="53"/>
        <v>1</v>
      </c>
      <c r="F223" s="509">
        <v>0</v>
      </c>
      <c r="G223" s="164"/>
      <c r="H223" s="164"/>
      <c r="I223" s="873">
        <v>1</v>
      </c>
      <c r="J223" s="836"/>
    </row>
    <row r="224" spans="1:10" ht="13.5" thickBot="1">
      <c r="A224" s="109">
        <v>4</v>
      </c>
      <c r="B224" s="504" t="s">
        <v>310</v>
      </c>
      <c r="C224" s="777"/>
      <c r="D224" s="427"/>
      <c r="E224" s="262">
        <f t="shared" si="53"/>
        <v>1</v>
      </c>
      <c r="F224" s="508">
        <v>0</v>
      </c>
      <c r="G224" s="160"/>
      <c r="H224" s="160"/>
      <c r="I224" s="873">
        <v>1</v>
      </c>
      <c r="J224" s="834"/>
    </row>
    <row r="225" spans="1:10" ht="12.75" customHeight="1">
      <c r="A225" s="500">
        <v>5</v>
      </c>
      <c r="B225" s="635" t="s">
        <v>311</v>
      </c>
      <c r="C225" s="779"/>
      <c r="D225" s="427"/>
      <c r="E225" s="262">
        <f t="shared" si="53"/>
        <v>19</v>
      </c>
      <c r="F225" s="508">
        <v>0</v>
      </c>
      <c r="G225" s="160"/>
      <c r="H225" s="160"/>
      <c r="I225" s="873">
        <v>19</v>
      </c>
      <c r="J225" s="834"/>
    </row>
    <row r="226" spans="1:10" ht="12.75">
      <c r="A226" s="501">
        <v>6</v>
      </c>
      <c r="B226" s="415" t="s">
        <v>93</v>
      </c>
      <c r="C226" s="781"/>
      <c r="D226" s="427"/>
      <c r="E226" s="262">
        <f t="shared" si="53"/>
        <v>1</v>
      </c>
      <c r="F226" s="509">
        <v>0</v>
      </c>
      <c r="G226" s="160"/>
      <c r="H226" s="160"/>
      <c r="I226" s="873">
        <v>1</v>
      </c>
      <c r="J226" s="834"/>
    </row>
    <row r="227" spans="1:10" ht="12.75" customHeight="1">
      <c r="A227" s="501">
        <v>7</v>
      </c>
      <c r="B227" s="504" t="s">
        <v>312</v>
      </c>
      <c r="C227" s="777"/>
      <c r="D227" s="427"/>
      <c r="E227" s="262">
        <f t="shared" si="53"/>
        <v>8</v>
      </c>
      <c r="F227" s="144"/>
      <c r="G227" s="160"/>
      <c r="H227" s="160"/>
      <c r="I227" s="873">
        <v>8</v>
      </c>
      <c r="J227" s="834"/>
    </row>
    <row r="228" spans="1:10" ht="13.5" thickBot="1">
      <c r="A228" s="232">
        <v>8</v>
      </c>
      <c r="B228" s="504" t="s">
        <v>313</v>
      </c>
      <c r="C228" s="777"/>
      <c r="D228" s="427"/>
      <c r="E228" s="262">
        <f t="shared" si="53"/>
        <v>30</v>
      </c>
      <c r="F228" s="160"/>
      <c r="G228" s="160"/>
      <c r="H228" s="160"/>
      <c r="I228" s="873">
        <v>30</v>
      </c>
      <c r="J228" s="834"/>
    </row>
    <row r="229" spans="1:10" ht="13.5" customHeight="1">
      <c r="A229" s="500">
        <v>9</v>
      </c>
      <c r="B229" s="504" t="s">
        <v>314</v>
      </c>
      <c r="C229" s="777"/>
      <c r="D229" s="427"/>
      <c r="E229" s="262">
        <f t="shared" si="53"/>
        <v>18</v>
      </c>
      <c r="F229" s="160"/>
      <c r="G229" s="160"/>
      <c r="H229" s="160"/>
      <c r="I229" s="873">
        <v>18</v>
      </c>
      <c r="J229" s="834"/>
    </row>
    <row r="230" spans="1:10" ht="13.5" customHeight="1">
      <c r="A230" s="501">
        <v>10</v>
      </c>
      <c r="B230" s="504" t="s">
        <v>315</v>
      </c>
      <c r="C230" s="777"/>
      <c r="D230" s="427"/>
      <c r="E230" s="262">
        <f t="shared" si="53"/>
        <v>10</v>
      </c>
      <c r="F230" s="161"/>
      <c r="G230" s="161"/>
      <c r="H230" s="161"/>
      <c r="I230" s="873">
        <v>10</v>
      </c>
      <c r="J230" s="834"/>
    </row>
    <row r="231" spans="1:10" ht="12.75" customHeight="1">
      <c r="A231" s="501">
        <v>11</v>
      </c>
      <c r="B231" s="633" t="s">
        <v>316</v>
      </c>
      <c r="C231" s="776"/>
      <c r="D231" s="427"/>
      <c r="E231" s="262">
        <f t="shared" si="53"/>
        <v>5</v>
      </c>
      <c r="F231" s="161"/>
      <c r="G231" s="161"/>
      <c r="H231" s="161"/>
      <c r="I231" s="873">
        <v>5</v>
      </c>
      <c r="J231" s="834"/>
    </row>
    <row r="232" spans="1:10" ht="3.75" customHeight="1" hidden="1">
      <c r="A232" s="500">
        <v>12</v>
      </c>
      <c r="B232" s="504" t="s">
        <v>317</v>
      </c>
      <c r="C232" s="777"/>
      <c r="D232" s="427"/>
      <c r="E232" s="262">
        <f t="shared" si="53"/>
        <v>11</v>
      </c>
      <c r="F232" s="161"/>
      <c r="G232" s="161"/>
      <c r="H232" s="161"/>
      <c r="I232" s="873">
        <v>11</v>
      </c>
      <c r="J232" s="834"/>
    </row>
    <row r="233" spans="1:10" ht="13.5" customHeight="1">
      <c r="A233" s="501">
        <v>12</v>
      </c>
      <c r="B233" s="504" t="s">
        <v>317</v>
      </c>
      <c r="C233" s="777"/>
      <c r="D233" s="427"/>
      <c r="E233" s="262">
        <f t="shared" si="53"/>
        <v>1</v>
      </c>
      <c r="F233" s="161"/>
      <c r="G233" s="161"/>
      <c r="H233" s="161"/>
      <c r="I233" s="873">
        <v>1</v>
      </c>
      <c r="J233" s="834"/>
    </row>
    <row r="234" spans="1:10" ht="12.75" customHeight="1" thickBot="1">
      <c r="A234" s="501">
        <v>13</v>
      </c>
      <c r="B234" s="504" t="s">
        <v>318</v>
      </c>
      <c r="C234" s="777"/>
      <c r="D234" s="427"/>
      <c r="E234" s="262">
        <f t="shared" si="53"/>
        <v>108</v>
      </c>
      <c r="F234" s="161"/>
      <c r="G234" s="161"/>
      <c r="H234" s="161"/>
      <c r="I234" s="873">
        <v>108</v>
      </c>
      <c r="J234" s="834"/>
    </row>
    <row r="235" spans="1:10" ht="12.75">
      <c r="A235" s="500">
        <v>14</v>
      </c>
      <c r="B235" s="504" t="s">
        <v>319</v>
      </c>
      <c r="C235" s="777"/>
      <c r="D235" s="427"/>
      <c r="E235" s="262">
        <f t="shared" si="53"/>
        <v>10</v>
      </c>
      <c r="F235" s="159"/>
      <c r="G235" s="159"/>
      <c r="H235" s="159"/>
      <c r="I235" s="873">
        <v>10</v>
      </c>
      <c r="J235" s="834"/>
    </row>
    <row r="236" spans="1:10" ht="12.75">
      <c r="A236" s="501">
        <v>15</v>
      </c>
      <c r="B236" s="636" t="s">
        <v>320</v>
      </c>
      <c r="C236" s="782"/>
      <c r="D236" s="427"/>
      <c r="E236" s="262">
        <f t="shared" si="53"/>
        <v>10</v>
      </c>
      <c r="F236" s="175"/>
      <c r="G236" s="159"/>
      <c r="H236" s="159"/>
      <c r="I236" s="873">
        <v>10</v>
      </c>
      <c r="J236" s="834"/>
    </row>
    <row r="237" spans="1:10" ht="13.5" thickBot="1">
      <c r="A237" s="501">
        <v>16</v>
      </c>
      <c r="B237" s="504" t="s">
        <v>321</v>
      </c>
      <c r="C237" s="777"/>
      <c r="D237" s="427"/>
      <c r="E237" s="262">
        <f t="shared" si="53"/>
        <v>1</v>
      </c>
      <c r="F237" s="159"/>
      <c r="G237" s="159"/>
      <c r="H237" s="159"/>
      <c r="I237" s="873">
        <v>1</v>
      </c>
      <c r="J237" s="834"/>
    </row>
    <row r="238" spans="1:10" ht="12.75">
      <c r="A238" s="500">
        <v>17</v>
      </c>
      <c r="B238" s="512" t="s">
        <v>94</v>
      </c>
      <c r="C238" s="783"/>
      <c r="D238" s="427"/>
      <c r="E238" s="262">
        <f t="shared" si="53"/>
        <v>10</v>
      </c>
      <c r="F238" s="177"/>
      <c r="G238" s="177"/>
      <c r="H238" s="177"/>
      <c r="I238" s="873">
        <v>10</v>
      </c>
      <c r="J238" s="835"/>
    </row>
    <row r="239" spans="1:10" ht="14.25" customHeight="1">
      <c r="A239" s="501">
        <v>18</v>
      </c>
      <c r="B239" s="504" t="s">
        <v>322</v>
      </c>
      <c r="C239" s="777"/>
      <c r="D239" s="427"/>
      <c r="E239" s="262">
        <f t="shared" si="53"/>
        <v>1</v>
      </c>
      <c r="F239" s="159"/>
      <c r="G239" s="159"/>
      <c r="H239" s="159"/>
      <c r="I239" s="873">
        <v>1</v>
      </c>
      <c r="J239" s="834"/>
    </row>
    <row r="240" spans="1:10" ht="14.25" customHeight="1" thickBot="1">
      <c r="A240" s="501">
        <v>19</v>
      </c>
      <c r="B240" s="504" t="s">
        <v>323</v>
      </c>
      <c r="C240" s="777"/>
      <c r="D240" s="427"/>
      <c r="E240" s="262">
        <f t="shared" si="53"/>
        <v>1</v>
      </c>
      <c r="F240" s="159"/>
      <c r="G240" s="159"/>
      <c r="H240" s="159"/>
      <c r="I240" s="873">
        <v>1</v>
      </c>
      <c r="J240" s="834"/>
    </row>
    <row r="241" spans="1:10" ht="14.25" customHeight="1">
      <c r="A241" s="500">
        <v>20</v>
      </c>
      <c r="B241" s="504" t="s">
        <v>324</v>
      </c>
      <c r="C241" s="777"/>
      <c r="D241" s="427"/>
      <c r="E241" s="262">
        <f t="shared" si="53"/>
        <v>1</v>
      </c>
      <c r="F241" s="159"/>
      <c r="G241" s="159"/>
      <c r="H241" s="159"/>
      <c r="I241" s="873">
        <v>1</v>
      </c>
      <c r="J241" s="834"/>
    </row>
    <row r="242" spans="1:10" ht="14.25" customHeight="1">
      <c r="A242" s="501">
        <v>21</v>
      </c>
      <c r="B242" s="504" t="s">
        <v>325</v>
      </c>
      <c r="C242" s="777"/>
      <c r="D242" s="427"/>
      <c r="E242" s="262">
        <f t="shared" si="53"/>
        <v>9</v>
      </c>
      <c r="F242" s="161"/>
      <c r="G242" s="161"/>
      <c r="H242" s="161"/>
      <c r="I242" s="873">
        <v>9</v>
      </c>
      <c r="J242" s="834"/>
    </row>
    <row r="243" spans="1:10" ht="14.25" customHeight="1" thickBot="1">
      <c r="A243" s="501">
        <v>22</v>
      </c>
      <c r="B243" s="504" t="s">
        <v>326</v>
      </c>
      <c r="C243" s="777"/>
      <c r="D243" s="427"/>
      <c r="E243" s="262">
        <f t="shared" si="53"/>
        <v>1</v>
      </c>
      <c r="F243" s="161"/>
      <c r="G243" s="161"/>
      <c r="H243" s="161"/>
      <c r="I243" s="873">
        <v>1</v>
      </c>
      <c r="J243" s="834"/>
    </row>
    <row r="244" spans="1:10" ht="14.25" customHeight="1">
      <c r="A244" s="500">
        <v>23</v>
      </c>
      <c r="B244" s="504" t="s">
        <v>327</v>
      </c>
      <c r="C244" s="777"/>
      <c r="D244" s="427"/>
      <c r="E244" s="262">
        <f t="shared" si="53"/>
        <v>12</v>
      </c>
      <c r="F244" s="159"/>
      <c r="G244" s="159"/>
      <c r="H244" s="159"/>
      <c r="I244" s="873">
        <v>12</v>
      </c>
      <c r="J244" s="834"/>
    </row>
    <row r="245" spans="1:10" ht="14.25" customHeight="1">
      <c r="A245" s="109">
        <v>24</v>
      </c>
      <c r="B245" s="504" t="s">
        <v>328</v>
      </c>
      <c r="C245" s="777"/>
      <c r="D245" s="427"/>
      <c r="E245" s="262">
        <f t="shared" si="53"/>
        <v>35</v>
      </c>
      <c r="F245" s="159"/>
      <c r="G245" s="159"/>
      <c r="H245" s="159"/>
      <c r="I245" s="873">
        <v>35</v>
      </c>
      <c r="J245" s="834"/>
    </row>
    <row r="246" spans="1:10" ht="14.25" customHeight="1">
      <c r="A246" s="109">
        <v>25</v>
      </c>
      <c r="B246" s="504" t="s">
        <v>329</v>
      </c>
      <c r="C246" s="777"/>
      <c r="D246" s="427"/>
      <c r="E246" s="262">
        <f t="shared" si="53"/>
        <v>35</v>
      </c>
      <c r="F246" s="159"/>
      <c r="G246" s="159"/>
      <c r="H246" s="159"/>
      <c r="I246" s="873">
        <v>35</v>
      </c>
      <c r="J246" s="834"/>
    </row>
    <row r="247" spans="1:10" ht="14.25" customHeight="1">
      <c r="A247" s="232">
        <v>26</v>
      </c>
      <c r="B247" s="635" t="s">
        <v>95</v>
      </c>
      <c r="C247" s="779"/>
      <c r="D247" s="427"/>
      <c r="E247" s="262">
        <f t="shared" si="53"/>
        <v>10</v>
      </c>
      <c r="F247" s="159"/>
      <c r="G247" s="159"/>
      <c r="H247" s="159"/>
      <c r="I247" s="873">
        <v>10</v>
      </c>
      <c r="J247" s="834"/>
    </row>
    <row r="248" spans="1:10" ht="14.25" customHeight="1">
      <c r="A248" s="232">
        <v>27</v>
      </c>
      <c r="B248" s="504" t="s">
        <v>330</v>
      </c>
      <c r="C248" s="777"/>
      <c r="D248" s="427"/>
      <c r="E248" s="262">
        <f t="shared" si="53"/>
        <v>24</v>
      </c>
      <c r="F248" s="156"/>
      <c r="G248" s="156"/>
      <c r="H248" s="156"/>
      <c r="I248" s="873">
        <v>24</v>
      </c>
      <c r="J248" s="836"/>
    </row>
    <row r="249" spans="1:10" ht="14.25" customHeight="1">
      <c r="A249" s="232">
        <v>28</v>
      </c>
      <c r="B249" s="636" t="s">
        <v>331</v>
      </c>
      <c r="C249" s="782"/>
      <c r="D249" s="427"/>
      <c r="E249" s="262">
        <f t="shared" si="53"/>
        <v>1</v>
      </c>
      <c r="F249" s="159"/>
      <c r="G249" s="159"/>
      <c r="H249" s="159"/>
      <c r="I249" s="873">
        <v>1</v>
      </c>
      <c r="J249" s="834"/>
    </row>
    <row r="250" spans="1:10" ht="14.25" customHeight="1">
      <c r="A250" s="232">
        <v>29</v>
      </c>
      <c r="B250" s="504" t="s">
        <v>332</v>
      </c>
      <c r="C250" s="777"/>
      <c r="D250" s="427"/>
      <c r="E250" s="262">
        <f t="shared" si="53"/>
        <v>500</v>
      </c>
      <c r="F250" s="159"/>
      <c r="G250" s="159"/>
      <c r="H250" s="159"/>
      <c r="I250" s="873">
        <v>500</v>
      </c>
      <c r="J250" s="834"/>
    </row>
    <row r="251" spans="1:10" ht="14.25" customHeight="1">
      <c r="A251" s="232">
        <v>30</v>
      </c>
      <c r="B251" s="637" t="s">
        <v>333</v>
      </c>
      <c r="C251" s="784"/>
      <c r="D251" s="426"/>
      <c r="E251" s="262">
        <f t="shared" si="53"/>
        <v>46</v>
      </c>
      <c r="F251" s="159"/>
      <c r="G251" s="159"/>
      <c r="H251" s="159"/>
      <c r="I251" s="873">
        <v>46</v>
      </c>
      <c r="J251" s="834"/>
    </row>
    <row r="252" spans="1:10" ht="14.25" customHeight="1">
      <c r="A252" s="232">
        <v>31</v>
      </c>
      <c r="B252" s="504" t="s">
        <v>334</v>
      </c>
      <c r="C252" s="777"/>
      <c r="D252" s="426"/>
      <c r="E252" s="262">
        <f t="shared" si="53"/>
        <v>25</v>
      </c>
      <c r="F252" s="159"/>
      <c r="G252" s="159"/>
      <c r="H252" s="159"/>
      <c r="I252" s="873">
        <v>25</v>
      </c>
      <c r="J252" s="834"/>
    </row>
    <row r="253" spans="1:10" ht="14.25" customHeight="1">
      <c r="A253" s="232">
        <v>32</v>
      </c>
      <c r="B253" s="504" t="s">
        <v>335</v>
      </c>
      <c r="C253" s="777"/>
      <c r="D253" s="426"/>
      <c r="E253" s="262">
        <f t="shared" si="53"/>
        <v>10</v>
      </c>
      <c r="F253" s="159"/>
      <c r="G253" s="159"/>
      <c r="H253" s="159"/>
      <c r="I253" s="873">
        <v>10</v>
      </c>
      <c r="J253" s="834"/>
    </row>
    <row r="254" spans="1:10" ht="14.25" customHeight="1">
      <c r="A254" s="232">
        <v>33</v>
      </c>
      <c r="B254" s="636" t="s">
        <v>336</v>
      </c>
      <c r="C254" s="782"/>
      <c r="D254" s="426"/>
      <c r="E254" s="262">
        <f t="shared" si="53"/>
        <v>10</v>
      </c>
      <c r="F254" s="159"/>
      <c r="G254" s="159"/>
      <c r="H254" s="159"/>
      <c r="I254" s="873">
        <v>10</v>
      </c>
      <c r="J254" s="834"/>
    </row>
    <row r="255" spans="1:10" ht="14.25" customHeight="1">
      <c r="A255" s="232">
        <v>34</v>
      </c>
      <c r="B255" s="504" t="s">
        <v>337</v>
      </c>
      <c r="C255" s="777"/>
      <c r="D255" s="426"/>
      <c r="E255" s="262">
        <f t="shared" si="53"/>
        <v>13</v>
      </c>
      <c r="F255" s="159"/>
      <c r="G255" s="159"/>
      <c r="H255" s="159"/>
      <c r="I255" s="873">
        <v>13</v>
      </c>
      <c r="J255" s="834"/>
    </row>
    <row r="256" spans="1:10" ht="14.25" customHeight="1">
      <c r="A256" s="232">
        <v>35</v>
      </c>
      <c r="B256" s="504" t="s">
        <v>338</v>
      </c>
      <c r="C256" s="777"/>
      <c r="D256" s="426"/>
      <c r="E256" s="262">
        <f t="shared" si="53"/>
        <v>1</v>
      </c>
      <c r="F256" s="159"/>
      <c r="G256" s="159"/>
      <c r="H256" s="159"/>
      <c r="I256" s="873">
        <v>1</v>
      </c>
      <c r="J256" s="834"/>
    </row>
    <row r="257" spans="1:10" ht="14.25" customHeight="1">
      <c r="A257" s="232">
        <v>36</v>
      </c>
      <c r="B257" s="636" t="s">
        <v>339</v>
      </c>
      <c r="C257" s="782"/>
      <c r="D257" s="426"/>
      <c r="E257" s="262">
        <f t="shared" si="53"/>
        <v>10</v>
      </c>
      <c r="F257" s="159"/>
      <c r="G257" s="159"/>
      <c r="H257" s="159"/>
      <c r="I257" s="873">
        <v>10</v>
      </c>
      <c r="J257" s="834"/>
    </row>
    <row r="258" spans="1:10" ht="12.75" customHeight="1">
      <c r="A258" s="232">
        <v>37</v>
      </c>
      <c r="B258" s="504" t="s">
        <v>340</v>
      </c>
      <c r="C258" s="777"/>
      <c r="D258" s="426"/>
      <c r="E258" s="262">
        <f t="shared" si="53"/>
        <v>28</v>
      </c>
      <c r="F258" s="159"/>
      <c r="G258" s="159"/>
      <c r="H258" s="159"/>
      <c r="I258" s="873">
        <v>28</v>
      </c>
      <c r="J258" s="834"/>
    </row>
    <row r="259" spans="1:10" ht="14.25" customHeight="1">
      <c r="A259" s="232">
        <v>38</v>
      </c>
      <c r="B259" s="504" t="s">
        <v>341</v>
      </c>
      <c r="C259" s="777"/>
      <c r="D259" s="426"/>
      <c r="E259" s="262">
        <f t="shared" si="53"/>
        <v>10</v>
      </c>
      <c r="F259" s="159"/>
      <c r="G259" s="159"/>
      <c r="H259" s="159"/>
      <c r="I259" s="873">
        <v>10</v>
      </c>
      <c r="J259" s="834"/>
    </row>
    <row r="260" spans="1:10" ht="14.25" customHeight="1">
      <c r="A260" s="232">
        <v>39</v>
      </c>
      <c r="B260" s="504" t="s">
        <v>342</v>
      </c>
      <c r="C260" s="777"/>
      <c r="D260" s="426"/>
      <c r="E260" s="262">
        <f t="shared" si="53"/>
        <v>9</v>
      </c>
      <c r="F260" s="159"/>
      <c r="G260" s="159"/>
      <c r="H260" s="159"/>
      <c r="I260" s="873">
        <v>9</v>
      </c>
      <c r="J260" s="834"/>
    </row>
    <row r="261" spans="1:10" ht="14.25" customHeight="1">
      <c r="A261" s="232">
        <v>40</v>
      </c>
      <c r="B261" s="636" t="s">
        <v>343</v>
      </c>
      <c r="C261" s="782"/>
      <c r="D261" s="427"/>
      <c r="E261" s="262">
        <f t="shared" si="53"/>
        <v>1</v>
      </c>
      <c r="F261" s="161"/>
      <c r="G261" s="161"/>
      <c r="H261" s="161"/>
      <c r="I261" s="873">
        <v>1</v>
      </c>
      <c r="J261" s="834"/>
    </row>
    <row r="262" spans="1:10" ht="12.75">
      <c r="A262" s="232">
        <v>41</v>
      </c>
      <c r="B262" s="504" t="s">
        <v>344</v>
      </c>
      <c r="C262" s="777"/>
      <c r="D262" s="427"/>
      <c r="E262" s="262">
        <f t="shared" si="53"/>
        <v>35</v>
      </c>
      <c r="F262" s="161"/>
      <c r="G262" s="161"/>
      <c r="H262" s="161"/>
      <c r="I262" s="873">
        <v>35</v>
      </c>
      <c r="J262" s="834"/>
    </row>
    <row r="263" spans="1:10" ht="14.25" customHeight="1">
      <c r="A263" s="232">
        <v>42</v>
      </c>
      <c r="B263" s="638" t="s">
        <v>345</v>
      </c>
      <c r="C263" s="785"/>
      <c r="D263" s="427"/>
      <c r="E263" s="262">
        <f t="shared" si="53"/>
        <v>10</v>
      </c>
      <c r="F263" s="161"/>
      <c r="G263" s="161"/>
      <c r="H263" s="161"/>
      <c r="I263" s="873">
        <v>10</v>
      </c>
      <c r="J263" s="834"/>
    </row>
    <row r="264" spans="1:10" ht="14.25" customHeight="1">
      <c r="A264" s="232">
        <v>43</v>
      </c>
      <c r="B264" s="504" t="s">
        <v>96</v>
      </c>
      <c r="C264" s="777"/>
      <c r="D264" s="427"/>
      <c r="E264" s="262">
        <f t="shared" si="53"/>
        <v>5</v>
      </c>
      <c r="F264" s="161"/>
      <c r="G264" s="161"/>
      <c r="H264" s="161"/>
      <c r="I264" s="873">
        <v>5</v>
      </c>
      <c r="J264" s="834"/>
    </row>
    <row r="265" spans="1:10" ht="14.25" customHeight="1">
      <c r="A265" s="232">
        <v>44</v>
      </c>
      <c r="B265" s="633" t="s">
        <v>97</v>
      </c>
      <c r="C265" s="776"/>
      <c r="D265" s="427"/>
      <c r="E265" s="262">
        <f t="shared" si="53"/>
        <v>10</v>
      </c>
      <c r="F265" s="161"/>
      <c r="G265" s="161"/>
      <c r="H265" s="161"/>
      <c r="I265" s="873">
        <v>10</v>
      </c>
      <c r="J265" s="834"/>
    </row>
    <row r="266" spans="1:10" ht="14.25" customHeight="1">
      <c r="A266" s="232">
        <v>45</v>
      </c>
      <c r="B266" s="633" t="s">
        <v>98</v>
      </c>
      <c r="C266" s="776"/>
      <c r="D266" s="427"/>
      <c r="E266" s="262">
        <f t="shared" si="53"/>
        <v>10</v>
      </c>
      <c r="F266" s="161"/>
      <c r="G266" s="161"/>
      <c r="H266" s="161"/>
      <c r="I266" s="873">
        <v>10</v>
      </c>
      <c r="J266" s="834"/>
    </row>
    <row r="267" spans="1:10" ht="14.25" customHeight="1">
      <c r="A267" s="232">
        <v>46</v>
      </c>
      <c r="B267" s="504" t="s">
        <v>346</v>
      </c>
      <c r="C267" s="777"/>
      <c r="D267" s="427"/>
      <c r="E267" s="262">
        <f t="shared" si="53"/>
        <v>35</v>
      </c>
      <c r="F267" s="161"/>
      <c r="G267" s="161"/>
      <c r="H267" s="161"/>
      <c r="I267" s="873">
        <v>35</v>
      </c>
      <c r="J267" s="834"/>
    </row>
    <row r="268" spans="1:10" ht="14.25" customHeight="1">
      <c r="A268" s="232">
        <v>47</v>
      </c>
      <c r="B268" s="504" t="s">
        <v>347</v>
      </c>
      <c r="C268" s="777"/>
      <c r="D268" s="427"/>
      <c r="E268" s="262">
        <f t="shared" si="53"/>
        <v>10</v>
      </c>
      <c r="F268" s="161"/>
      <c r="G268" s="161"/>
      <c r="H268" s="161"/>
      <c r="I268" s="873">
        <v>10</v>
      </c>
      <c r="J268" s="834"/>
    </row>
    <row r="269" spans="1:10" ht="14.25" customHeight="1">
      <c r="A269" s="232">
        <v>48</v>
      </c>
      <c r="B269" s="635" t="s">
        <v>348</v>
      </c>
      <c r="C269" s="779"/>
      <c r="D269" s="426"/>
      <c r="E269" s="262">
        <f t="shared" si="53"/>
        <v>86</v>
      </c>
      <c r="F269" s="159"/>
      <c r="G269" s="159"/>
      <c r="H269" s="159"/>
      <c r="I269" s="873">
        <v>86</v>
      </c>
      <c r="J269" s="834"/>
    </row>
    <row r="270" spans="1:10" ht="14.25" customHeight="1">
      <c r="A270" s="232">
        <v>49</v>
      </c>
      <c r="B270" s="504" t="s">
        <v>349</v>
      </c>
      <c r="C270" s="777"/>
      <c r="D270" s="426"/>
      <c r="E270" s="262">
        <f t="shared" si="53"/>
        <v>78</v>
      </c>
      <c r="F270" s="159"/>
      <c r="G270" s="159"/>
      <c r="H270" s="159"/>
      <c r="I270" s="873">
        <v>78</v>
      </c>
      <c r="J270" s="834"/>
    </row>
    <row r="271" spans="1:10" ht="14.25" customHeight="1">
      <c r="A271" s="232">
        <v>50</v>
      </c>
      <c r="B271" s="504" t="s">
        <v>350</v>
      </c>
      <c r="C271" s="777"/>
      <c r="D271" s="427"/>
      <c r="E271" s="262">
        <f t="shared" si="53"/>
        <v>10</v>
      </c>
      <c r="F271" s="161"/>
      <c r="G271" s="161"/>
      <c r="H271" s="161"/>
      <c r="I271" s="873">
        <v>10</v>
      </c>
      <c r="J271" s="834"/>
    </row>
    <row r="272" spans="1:10" ht="14.25" customHeight="1">
      <c r="A272" s="232">
        <v>51</v>
      </c>
      <c r="B272" s="635" t="s">
        <v>99</v>
      </c>
      <c r="C272" s="779"/>
      <c r="D272" s="427"/>
      <c r="E272" s="262">
        <f t="shared" si="53"/>
        <v>9</v>
      </c>
      <c r="F272" s="161"/>
      <c r="G272" s="161"/>
      <c r="H272" s="161"/>
      <c r="I272" s="873">
        <v>9</v>
      </c>
      <c r="J272" s="834"/>
    </row>
    <row r="273" spans="1:10" ht="14.25" customHeight="1">
      <c r="A273" s="232">
        <v>52</v>
      </c>
      <c r="B273" s="278" t="s">
        <v>100</v>
      </c>
      <c r="C273" s="786"/>
      <c r="D273" s="427"/>
      <c r="E273" s="262">
        <f t="shared" si="53"/>
        <v>1</v>
      </c>
      <c r="F273" s="161"/>
      <c r="G273" s="161"/>
      <c r="H273" s="161"/>
      <c r="I273" s="873">
        <v>1</v>
      </c>
      <c r="J273" s="834"/>
    </row>
    <row r="274" spans="1:10" ht="14.25" customHeight="1">
      <c r="A274" s="232">
        <v>53</v>
      </c>
      <c r="B274" s="504" t="s">
        <v>351</v>
      </c>
      <c r="C274" s="777"/>
      <c r="D274" s="427"/>
      <c r="E274" s="262">
        <f t="shared" si="53"/>
        <v>1</v>
      </c>
      <c r="F274" s="161"/>
      <c r="G274" s="161"/>
      <c r="H274" s="161"/>
      <c r="I274" s="873">
        <v>1</v>
      </c>
      <c r="J274" s="834"/>
    </row>
    <row r="275" spans="1:10" ht="14.25" customHeight="1">
      <c r="A275" s="232">
        <v>54</v>
      </c>
      <c r="B275" s="504" t="s">
        <v>352</v>
      </c>
      <c r="C275" s="777"/>
      <c r="D275" s="427"/>
      <c r="E275" s="262">
        <f t="shared" si="53"/>
        <v>149</v>
      </c>
      <c r="F275" s="161"/>
      <c r="G275" s="161"/>
      <c r="H275" s="161"/>
      <c r="I275" s="873">
        <v>149</v>
      </c>
      <c r="J275" s="834"/>
    </row>
    <row r="276" spans="1:10" ht="14.25" customHeight="1">
      <c r="A276" s="232">
        <v>55</v>
      </c>
      <c r="B276" s="504" t="s">
        <v>353</v>
      </c>
      <c r="C276" s="777"/>
      <c r="D276" s="427"/>
      <c r="E276" s="262">
        <f t="shared" si="53"/>
        <v>100</v>
      </c>
      <c r="F276" s="161"/>
      <c r="G276" s="161"/>
      <c r="H276" s="161"/>
      <c r="I276" s="873">
        <v>100</v>
      </c>
      <c r="J276" s="834"/>
    </row>
    <row r="277" spans="1:10" ht="14.25" customHeight="1">
      <c r="A277" s="232">
        <v>56</v>
      </c>
      <c r="B277" s="677" t="s">
        <v>354</v>
      </c>
      <c r="C277" s="787"/>
      <c r="D277" s="427"/>
      <c r="E277" s="262">
        <f t="shared" si="53"/>
        <v>10</v>
      </c>
      <c r="F277" s="161"/>
      <c r="G277" s="161"/>
      <c r="H277" s="161"/>
      <c r="I277" s="873">
        <v>10</v>
      </c>
      <c r="J277" s="834"/>
    </row>
    <row r="278" spans="1:10" ht="14.25" customHeight="1">
      <c r="A278" s="232">
        <v>57</v>
      </c>
      <c r="B278" s="504" t="s">
        <v>355</v>
      </c>
      <c r="C278" s="777"/>
      <c r="D278" s="427"/>
      <c r="E278" s="262">
        <f t="shared" si="53"/>
        <v>99</v>
      </c>
      <c r="F278" s="161"/>
      <c r="G278" s="161"/>
      <c r="H278" s="161"/>
      <c r="I278" s="873">
        <v>99</v>
      </c>
      <c r="J278" s="834"/>
    </row>
    <row r="279" spans="1:10" ht="14.25" customHeight="1">
      <c r="A279" s="232">
        <v>58</v>
      </c>
      <c r="B279" s="504" t="s">
        <v>356</v>
      </c>
      <c r="C279" s="777"/>
      <c r="D279" s="427"/>
      <c r="E279" s="262">
        <f t="shared" si="53"/>
        <v>60</v>
      </c>
      <c r="F279" s="161"/>
      <c r="G279" s="161"/>
      <c r="H279" s="161"/>
      <c r="I279" s="873">
        <v>60</v>
      </c>
      <c r="J279" s="834"/>
    </row>
    <row r="280" spans="1:10" ht="14.25" customHeight="1">
      <c r="A280" s="232">
        <v>59</v>
      </c>
      <c r="B280" s="504" t="s">
        <v>357</v>
      </c>
      <c r="C280" s="777"/>
      <c r="D280" s="427"/>
      <c r="E280" s="262">
        <f t="shared" si="53"/>
        <v>60</v>
      </c>
      <c r="F280" s="194"/>
      <c r="G280" s="194"/>
      <c r="H280" s="194"/>
      <c r="I280" s="873">
        <v>60</v>
      </c>
      <c r="J280" s="836"/>
    </row>
    <row r="281" spans="1:10" ht="14.25" customHeight="1">
      <c r="A281" s="232">
        <v>60</v>
      </c>
      <c r="B281" s="678" t="s">
        <v>101</v>
      </c>
      <c r="C281" s="788"/>
      <c r="D281" s="427"/>
      <c r="E281" s="262">
        <f t="shared" si="53"/>
        <v>44</v>
      </c>
      <c r="F281" s="194"/>
      <c r="G281" s="194"/>
      <c r="H281" s="194"/>
      <c r="I281" s="873">
        <v>44</v>
      </c>
      <c r="J281" s="836"/>
    </row>
    <row r="282" spans="1:10" ht="14.25" customHeight="1">
      <c r="A282" s="232">
        <v>61</v>
      </c>
      <c r="B282" s="504" t="s">
        <v>358</v>
      </c>
      <c r="C282" s="777"/>
      <c r="D282" s="426"/>
      <c r="E282" s="262">
        <f t="shared" si="53"/>
        <v>60</v>
      </c>
      <c r="F282" s="159"/>
      <c r="G282" s="159"/>
      <c r="H282" s="159"/>
      <c r="I282" s="873">
        <v>60</v>
      </c>
      <c r="J282" s="834"/>
    </row>
    <row r="283" spans="1:10" ht="14.25" customHeight="1">
      <c r="A283" s="232">
        <v>62</v>
      </c>
      <c r="B283" s="504" t="s">
        <v>359</v>
      </c>
      <c r="C283" s="777"/>
      <c r="D283" s="426"/>
      <c r="E283" s="262">
        <f t="shared" si="53"/>
        <v>29</v>
      </c>
      <c r="F283" s="159"/>
      <c r="G283" s="159"/>
      <c r="H283" s="159"/>
      <c r="I283" s="873">
        <v>29</v>
      </c>
      <c r="J283" s="834"/>
    </row>
    <row r="284" spans="1:10" ht="14.25" customHeight="1">
      <c r="A284" s="232">
        <v>63</v>
      </c>
      <c r="B284" s="679" t="s">
        <v>432</v>
      </c>
      <c r="C284" s="789"/>
      <c r="D284" s="426"/>
      <c r="E284" s="262">
        <f t="shared" si="53"/>
        <v>10</v>
      </c>
      <c r="F284" s="159"/>
      <c r="G284" s="159"/>
      <c r="H284" s="159"/>
      <c r="I284" s="873">
        <v>10</v>
      </c>
      <c r="J284" s="834"/>
    </row>
    <row r="285" spans="1:10" ht="14.25" customHeight="1">
      <c r="A285" s="232">
        <v>64</v>
      </c>
      <c r="B285" s="504" t="s">
        <v>360</v>
      </c>
      <c r="C285" s="777"/>
      <c r="D285" s="426"/>
      <c r="E285" s="262">
        <f t="shared" si="53"/>
        <v>14</v>
      </c>
      <c r="F285" s="159"/>
      <c r="G285" s="159"/>
      <c r="H285" s="159"/>
      <c r="I285" s="873">
        <v>14</v>
      </c>
      <c r="J285" s="834"/>
    </row>
    <row r="286" spans="1:10" ht="14.25" customHeight="1">
      <c r="A286" s="232">
        <v>65</v>
      </c>
      <c r="B286" s="504" t="s">
        <v>361</v>
      </c>
      <c r="C286" s="777"/>
      <c r="D286" s="426"/>
      <c r="E286" s="262">
        <f t="shared" si="53"/>
        <v>25</v>
      </c>
      <c r="F286" s="159"/>
      <c r="G286" s="159"/>
      <c r="H286" s="159"/>
      <c r="I286" s="873">
        <v>25</v>
      </c>
      <c r="J286" s="834"/>
    </row>
    <row r="287" spans="1:10" ht="14.25" customHeight="1">
      <c r="A287" s="232">
        <v>66</v>
      </c>
      <c r="B287" s="504" t="s">
        <v>362</v>
      </c>
      <c r="C287" s="777"/>
      <c r="D287" s="426"/>
      <c r="E287" s="262">
        <f aca="true" t="shared" si="54" ref="E287:E349">F287+G287+H287+I287+J287</f>
        <v>25</v>
      </c>
      <c r="F287" s="159"/>
      <c r="G287" s="159"/>
      <c r="H287" s="159"/>
      <c r="I287" s="873">
        <v>25</v>
      </c>
      <c r="J287" s="834"/>
    </row>
    <row r="288" spans="1:10" ht="14.25" customHeight="1">
      <c r="A288" s="232">
        <v>67</v>
      </c>
      <c r="B288" s="635" t="s">
        <v>103</v>
      </c>
      <c r="C288" s="779"/>
      <c r="D288" s="426"/>
      <c r="E288" s="262">
        <f t="shared" si="54"/>
        <v>5</v>
      </c>
      <c r="F288" s="156"/>
      <c r="G288" s="156"/>
      <c r="H288" s="156"/>
      <c r="I288" s="873">
        <v>5</v>
      </c>
      <c r="J288" s="836"/>
    </row>
    <row r="289" spans="1:10" ht="14.25" customHeight="1">
      <c r="A289" s="232">
        <v>68</v>
      </c>
      <c r="B289" s="635" t="s">
        <v>102</v>
      </c>
      <c r="C289" s="779"/>
      <c r="D289" s="427"/>
      <c r="E289" s="262">
        <f t="shared" si="54"/>
        <v>12</v>
      </c>
      <c r="F289" s="161"/>
      <c r="G289" s="161"/>
      <c r="H289" s="161"/>
      <c r="I289" s="873">
        <v>12</v>
      </c>
      <c r="J289" s="942"/>
    </row>
    <row r="290" spans="1:10" ht="14.25" customHeight="1">
      <c r="A290" s="232">
        <v>69</v>
      </c>
      <c r="B290" s="504" t="s">
        <v>363</v>
      </c>
      <c r="C290" s="777"/>
      <c r="D290" s="427"/>
      <c r="E290" s="262">
        <f t="shared" si="54"/>
        <v>50</v>
      </c>
      <c r="F290" s="161"/>
      <c r="G290" s="161"/>
      <c r="H290" s="161"/>
      <c r="I290" s="873">
        <v>50</v>
      </c>
      <c r="J290" s="942"/>
    </row>
    <row r="291" spans="1:10" ht="14.25" customHeight="1">
      <c r="A291" s="232">
        <v>70</v>
      </c>
      <c r="B291" s="504" t="s">
        <v>364</v>
      </c>
      <c r="C291" s="777"/>
      <c r="D291" s="427"/>
      <c r="E291" s="262">
        <f t="shared" si="54"/>
        <v>90</v>
      </c>
      <c r="F291" s="161"/>
      <c r="G291" s="161"/>
      <c r="H291" s="161"/>
      <c r="I291" s="873">
        <v>90</v>
      </c>
      <c r="J291" s="942"/>
    </row>
    <row r="292" spans="1:10" ht="14.25" customHeight="1">
      <c r="A292" s="232">
        <v>71</v>
      </c>
      <c r="B292" s="504" t="s">
        <v>365</v>
      </c>
      <c r="C292" s="777"/>
      <c r="D292" s="427"/>
      <c r="E292" s="262">
        <f t="shared" si="54"/>
        <v>6</v>
      </c>
      <c r="F292" s="161"/>
      <c r="G292" s="161"/>
      <c r="H292" s="161"/>
      <c r="I292" s="873">
        <v>6</v>
      </c>
      <c r="J292" s="942"/>
    </row>
    <row r="293" spans="1:10" ht="14.25" customHeight="1">
      <c r="A293" s="232">
        <v>72</v>
      </c>
      <c r="B293" s="677" t="s">
        <v>366</v>
      </c>
      <c r="C293" s="787"/>
      <c r="D293" s="427"/>
      <c r="E293" s="262">
        <f t="shared" si="54"/>
        <v>20</v>
      </c>
      <c r="F293" s="161"/>
      <c r="G293" s="161"/>
      <c r="H293" s="161"/>
      <c r="I293" s="873">
        <v>20</v>
      </c>
      <c r="J293" s="942"/>
    </row>
    <row r="294" spans="1:10" ht="14.25" customHeight="1">
      <c r="A294" s="232">
        <v>73</v>
      </c>
      <c r="B294" s="512" t="s">
        <v>104</v>
      </c>
      <c r="C294" s="783"/>
      <c r="D294" s="427"/>
      <c r="E294" s="262">
        <f t="shared" si="54"/>
        <v>1</v>
      </c>
      <c r="F294" s="161"/>
      <c r="G294" s="161"/>
      <c r="H294" s="161"/>
      <c r="I294" s="873">
        <v>1</v>
      </c>
      <c r="J294" s="942"/>
    </row>
    <row r="295" spans="1:10" ht="14.25" customHeight="1">
      <c r="A295" s="232">
        <v>74</v>
      </c>
      <c r="B295" s="504" t="s">
        <v>367</v>
      </c>
      <c r="C295" s="777"/>
      <c r="D295" s="427"/>
      <c r="E295" s="262">
        <f t="shared" si="54"/>
        <v>1</v>
      </c>
      <c r="F295" s="161"/>
      <c r="G295" s="161"/>
      <c r="H295" s="161"/>
      <c r="I295" s="873">
        <v>1</v>
      </c>
      <c r="J295" s="942"/>
    </row>
    <row r="296" spans="1:10" ht="14.25" customHeight="1">
      <c r="A296" s="232">
        <v>75</v>
      </c>
      <c r="B296" s="504" t="s">
        <v>368</v>
      </c>
      <c r="C296" s="777"/>
      <c r="D296" s="427"/>
      <c r="E296" s="262">
        <f t="shared" si="54"/>
        <v>10</v>
      </c>
      <c r="F296" s="161"/>
      <c r="G296" s="161"/>
      <c r="H296" s="161"/>
      <c r="I296" s="873">
        <v>10</v>
      </c>
      <c r="J296" s="942"/>
    </row>
    <row r="297" spans="1:10" ht="14.25" customHeight="1">
      <c r="A297" s="232">
        <v>76</v>
      </c>
      <c r="B297" s="636" t="s">
        <v>87</v>
      </c>
      <c r="C297" s="782"/>
      <c r="D297" s="427"/>
      <c r="E297" s="262">
        <f t="shared" si="54"/>
        <v>1</v>
      </c>
      <c r="F297" s="161"/>
      <c r="G297" s="161"/>
      <c r="H297" s="161"/>
      <c r="I297" s="873">
        <v>1</v>
      </c>
      <c r="J297" s="942"/>
    </row>
    <row r="298" spans="1:10" ht="14.25" customHeight="1">
      <c r="A298" s="232">
        <v>77</v>
      </c>
      <c r="B298" s="504" t="s">
        <v>369</v>
      </c>
      <c r="C298" s="777"/>
      <c r="D298" s="427"/>
      <c r="E298" s="262">
        <f t="shared" si="54"/>
        <v>30</v>
      </c>
      <c r="F298" s="161"/>
      <c r="G298" s="161"/>
      <c r="H298" s="161"/>
      <c r="I298" s="873">
        <v>30</v>
      </c>
      <c r="J298" s="942"/>
    </row>
    <row r="299" spans="1:10" ht="14.25" customHeight="1">
      <c r="A299" s="232">
        <v>78</v>
      </c>
      <c r="B299" s="634" t="s">
        <v>105</v>
      </c>
      <c r="C299" s="780"/>
      <c r="D299" s="427"/>
      <c r="E299" s="262">
        <f t="shared" si="54"/>
        <v>10</v>
      </c>
      <c r="F299" s="161"/>
      <c r="G299" s="161"/>
      <c r="H299" s="161"/>
      <c r="I299" s="873">
        <v>10</v>
      </c>
      <c r="J299" s="942"/>
    </row>
    <row r="300" spans="1:10" ht="14.25" customHeight="1">
      <c r="A300" s="232">
        <v>79</v>
      </c>
      <c r="B300" s="633" t="s">
        <v>106</v>
      </c>
      <c r="C300" s="776"/>
      <c r="D300" s="427"/>
      <c r="E300" s="262">
        <f t="shared" si="54"/>
        <v>10</v>
      </c>
      <c r="F300" s="161"/>
      <c r="G300" s="161"/>
      <c r="H300" s="161"/>
      <c r="I300" s="873">
        <v>10</v>
      </c>
      <c r="J300" s="942"/>
    </row>
    <row r="301" spans="1:10" ht="14.25" customHeight="1">
      <c r="A301" s="232">
        <v>80</v>
      </c>
      <c r="B301" s="504" t="s">
        <v>107</v>
      </c>
      <c r="C301" s="777"/>
      <c r="D301" s="427"/>
      <c r="E301" s="262">
        <f t="shared" si="54"/>
        <v>5</v>
      </c>
      <c r="F301" s="161"/>
      <c r="G301" s="161"/>
      <c r="H301" s="161"/>
      <c r="I301" s="873">
        <v>5</v>
      </c>
      <c r="J301" s="942"/>
    </row>
    <row r="302" spans="1:10" ht="14.25" customHeight="1">
      <c r="A302" s="232">
        <v>81</v>
      </c>
      <c r="B302" s="504" t="s">
        <v>370</v>
      </c>
      <c r="C302" s="777"/>
      <c r="D302" s="427"/>
      <c r="E302" s="262">
        <f t="shared" si="54"/>
        <v>120</v>
      </c>
      <c r="F302" s="176"/>
      <c r="G302" s="176"/>
      <c r="H302" s="176"/>
      <c r="I302" s="873">
        <v>120</v>
      </c>
      <c r="J302" s="943"/>
    </row>
    <row r="303" spans="1:10" ht="14.25" customHeight="1">
      <c r="A303" s="232">
        <v>82</v>
      </c>
      <c r="B303" s="504" t="s">
        <v>371</v>
      </c>
      <c r="C303" s="777"/>
      <c r="D303" s="427"/>
      <c r="E303" s="262">
        <f t="shared" si="54"/>
        <v>0</v>
      </c>
      <c r="F303" s="161"/>
      <c r="G303" s="161"/>
      <c r="H303" s="161"/>
      <c r="I303" s="873">
        <v>0</v>
      </c>
      <c r="J303" s="942"/>
    </row>
    <row r="304" spans="1:10" ht="14.25" customHeight="1">
      <c r="A304" s="232">
        <v>83</v>
      </c>
      <c r="B304" s="504" t="s">
        <v>108</v>
      </c>
      <c r="C304" s="777"/>
      <c r="D304" s="427"/>
      <c r="E304" s="262">
        <f t="shared" si="54"/>
        <v>1</v>
      </c>
      <c r="F304" s="161"/>
      <c r="G304" s="161"/>
      <c r="H304" s="161"/>
      <c r="I304" s="873">
        <v>1</v>
      </c>
      <c r="J304" s="942"/>
    </row>
    <row r="305" spans="1:10" ht="14.25" customHeight="1">
      <c r="A305" s="232">
        <v>84</v>
      </c>
      <c r="B305" s="504" t="s">
        <v>372</v>
      </c>
      <c r="C305" s="777"/>
      <c r="D305" s="427"/>
      <c r="E305" s="262">
        <f t="shared" si="54"/>
        <v>50</v>
      </c>
      <c r="F305" s="161"/>
      <c r="G305" s="161"/>
      <c r="H305" s="161"/>
      <c r="I305" s="873">
        <v>50</v>
      </c>
      <c r="J305" s="942"/>
    </row>
    <row r="306" spans="1:10" ht="14.25" customHeight="1">
      <c r="A306" s="232">
        <v>85</v>
      </c>
      <c r="B306" s="414" t="s">
        <v>373</v>
      </c>
      <c r="C306" s="790"/>
      <c r="D306" s="427"/>
      <c r="E306" s="262">
        <f t="shared" si="54"/>
        <v>90</v>
      </c>
      <c r="F306" s="161"/>
      <c r="G306" s="161"/>
      <c r="H306" s="161"/>
      <c r="I306" s="873">
        <v>90</v>
      </c>
      <c r="J306" s="942"/>
    </row>
    <row r="307" spans="1:10" ht="14.25" customHeight="1" thickBot="1">
      <c r="A307" s="232">
        <v>86</v>
      </c>
      <c r="B307" s="504" t="s">
        <v>374</v>
      </c>
      <c r="C307" s="777"/>
      <c r="D307" s="1004"/>
      <c r="E307" s="262">
        <f t="shared" si="54"/>
        <v>90</v>
      </c>
      <c r="F307" s="161"/>
      <c r="G307" s="161"/>
      <c r="H307" s="161"/>
      <c r="I307" s="873">
        <v>90</v>
      </c>
      <c r="J307" s="942"/>
    </row>
    <row r="308" spans="1:10" ht="14.25" customHeight="1">
      <c r="A308" s="232">
        <v>87</v>
      </c>
      <c r="B308" s="504" t="s">
        <v>375</v>
      </c>
      <c r="C308" s="777"/>
      <c r="D308" s="427"/>
      <c r="E308" s="262">
        <f t="shared" si="54"/>
        <v>1</v>
      </c>
      <c r="F308" s="161"/>
      <c r="G308" s="161"/>
      <c r="H308" s="161"/>
      <c r="I308" s="873">
        <v>1</v>
      </c>
      <c r="J308" s="942"/>
    </row>
    <row r="309" spans="1:10" ht="14.25" customHeight="1">
      <c r="A309" s="232">
        <v>88</v>
      </c>
      <c r="B309" s="504" t="s">
        <v>376</v>
      </c>
      <c r="C309" s="777"/>
      <c r="D309" s="427"/>
      <c r="E309" s="262">
        <f t="shared" si="54"/>
        <v>28</v>
      </c>
      <c r="F309" s="161"/>
      <c r="G309" s="161"/>
      <c r="H309" s="161"/>
      <c r="I309" s="873">
        <v>28</v>
      </c>
      <c r="J309" s="942"/>
    </row>
    <row r="310" spans="1:10" ht="14.25" customHeight="1">
      <c r="A310" s="232">
        <v>89</v>
      </c>
      <c r="B310" s="504" t="s">
        <v>377</v>
      </c>
      <c r="C310" s="777"/>
      <c r="D310" s="427"/>
      <c r="E310" s="262">
        <f t="shared" si="54"/>
        <v>10</v>
      </c>
      <c r="F310" s="161"/>
      <c r="G310" s="161"/>
      <c r="H310" s="161"/>
      <c r="I310" s="873">
        <v>10</v>
      </c>
      <c r="J310" s="942"/>
    </row>
    <row r="311" spans="1:10" ht="14.25" customHeight="1">
      <c r="A311" s="232">
        <v>90</v>
      </c>
      <c r="B311" s="504" t="s">
        <v>378</v>
      </c>
      <c r="C311" s="777"/>
      <c r="D311" s="427"/>
      <c r="E311" s="262">
        <f t="shared" si="54"/>
        <v>10</v>
      </c>
      <c r="F311" s="161"/>
      <c r="G311" s="161"/>
      <c r="H311" s="161"/>
      <c r="I311" s="873">
        <v>10</v>
      </c>
      <c r="J311" s="942"/>
    </row>
    <row r="312" spans="1:10" ht="14.25" customHeight="1">
      <c r="A312" s="232">
        <v>91</v>
      </c>
      <c r="B312" s="504" t="s">
        <v>379</v>
      </c>
      <c r="C312" s="777"/>
      <c r="D312" s="427"/>
      <c r="E312" s="262">
        <f t="shared" si="54"/>
        <v>10</v>
      </c>
      <c r="F312" s="451"/>
      <c r="G312" s="451"/>
      <c r="H312" s="451"/>
      <c r="I312" s="873">
        <v>10</v>
      </c>
      <c r="J312" s="824"/>
    </row>
    <row r="313" spans="1:10" ht="14.25" customHeight="1">
      <c r="A313" s="232">
        <v>92</v>
      </c>
      <c r="B313" s="504" t="s">
        <v>380</v>
      </c>
      <c r="C313" s="777"/>
      <c r="D313" s="427"/>
      <c r="E313" s="262">
        <f t="shared" si="54"/>
        <v>10</v>
      </c>
      <c r="F313" s="451"/>
      <c r="G313" s="451"/>
      <c r="H313" s="451"/>
      <c r="I313" s="873">
        <v>10</v>
      </c>
      <c r="J313" s="824"/>
    </row>
    <row r="314" spans="1:10" ht="14.25" customHeight="1">
      <c r="A314" s="232">
        <v>93</v>
      </c>
      <c r="B314" s="504" t="s">
        <v>109</v>
      </c>
      <c r="C314" s="777"/>
      <c r="D314" s="427"/>
      <c r="E314" s="262">
        <f t="shared" si="54"/>
        <v>1</v>
      </c>
      <c r="F314" s="451"/>
      <c r="G314" s="451"/>
      <c r="H314" s="451"/>
      <c r="I314" s="873">
        <v>1</v>
      </c>
      <c r="J314" s="824"/>
    </row>
    <row r="315" spans="1:10" ht="14.25" customHeight="1">
      <c r="A315" s="232">
        <v>94</v>
      </c>
      <c r="B315" s="504" t="s">
        <v>381</v>
      </c>
      <c r="C315" s="777"/>
      <c r="D315" s="427"/>
      <c r="E315" s="262">
        <f t="shared" si="54"/>
        <v>18</v>
      </c>
      <c r="F315" s="451"/>
      <c r="G315" s="451"/>
      <c r="H315" s="451"/>
      <c r="I315" s="873">
        <v>18</v>
      </c>
      <c r="J315" s="824"/>
    </row>
    <row r="316" spans="1:10" ht="14.25" customHeight="1">
      <c r="A316" s="232">
        <v>95</v>
      </c>
      <c r="B316" s="504" t="s">
        <v>382</v>
      </c>
      <c r="C316" s="777"/>
      <c r="D316" s="427"/>
      <c r="E316" s="262">
        <f t="shared" si="54"/>
        <v>10</v>
      </c>
      <c r="F316" s="451"/>
      <c r="G316" s="451"/>
      <c r="H316" s="451"/>
      <c r="I316" s="873">
        <v>10</v>
      </c>
      <c r="J316" s="824"/>
    </row>
    <row r="317" spans="1:10" ht="14.25" customHeight="1">
      <c r="A317" s="232">
        <v>96</v>
      </c>
      <c r="B317" s="504" t="s">
        <v>132</v>
      </c>
      <c r="C317" s="777"/>
      <c r="D317" s="427"/>
      <c r="E317" s="262">
        <f t="shared" si="54"/>
        <v>40</v>
      </c>
      <c r="F317" s="451"/>
      <c r="G317" s="451"/>
      <c r="H317" s="451"/>
      <c r="I317" s="873">
        <v>40</v>
      </c>
      <c r="J317" s="824"/>
    </row>
    <row r="318" spans="1:10" ht="14.25" customHeight="1">
      <c r="A318" s="232">
        <v>97</v>
      </c>
      <c r="B318" s="677" t="s">
        <v>110</v>
      </c>
      <c r="C318" s="787"/>
      <c r="D318" s="427"/>
      <c r="E318" s="262">
        <f t="shared" si="54"/>
        <v>10</v>
      </c>
      <c r="F318" s="451"/>
      <c r="G318" s="451"/>
      <c r="H318" s="451"/>
      <c r="I318" s="873">
        <v>10</v>
      </c>
      <c r="J318" s="824"/>
    </row>
    <row r="319" spans="1:10" ht="14.25" customHeight="1">
      <c r="A319" s="232">
        <v>98</v>
      </c>
      <c r="B319" s="278" t="s">
        <v>111</v>
      </c>
      <c r="C319" s="786"/>
      <c r="D319" s="427"/>
      <c r="E319" s="262">
        <f t="shared" si="54"/>
        <v>19</v>
      </c>
      <c r="F319" s="451"/>
      <c r="G319" s="451"/>
      <c r="H319" s="451"/>
      <c r="I319" s="873">
        <v>19</v>
      </c>
      <c r="J319" s="824"/>
    </row>
    <row r="320" spans="1:10" ht="14.25" customHeight="1">
      <c r="A320" s="232">
        <v>99</v>
      </c>
      <c r="B320" s="504" t="s">
        <v>383</v>
      </c>
      <c r="C320" s="777"/>
      <c r="D320" s="427"/>
      <c r="E320" s="262">
        <f t="shared" si="54"/>
        <v>10</v>
      </c>
      <c r="F320" s="451"/>
      <c r="G320" s="451"/>
      <c r="H320" s="451"/>
      <c r="I320" s="873">
        <v>10</v>
      </c>
      <c r="J320" s="824"/>
    </row>
    <row r="321" spans="1:10" ht="14.25" customHeight="1">
      <c r="A321" s="232">
        <v>100</v>
      </c>
      <c r="B321" s="677" t="s">
        <v>112</v>
      </c>
      <c r="C321" s="787"/>
      <c r="D321" s="427"/>
      <c r="E321" s="262">
        <f t="shared" si="54"/>
        <v>177</v>
      </c>
      <c r="F321" s="451"/>
      <c r="G321" s="451"/>
      <c r="H321" s="451"/>
      <c r="I321" s="873">
        <v>177</v>
      </c>
      <c r="J321" s="824"/>
    </row>
    <row r="322" spans="1:10" ht="14.25" customHeight="1">
      <c r="A322" s="232">
        <v>101</v>
      </c>
      <c r="B322" s="677" t="s">
        <v>113</v>
      </c>
      <c r="C322" s="787"/>
      <c r="D322" s="824"/>
      <c r="E322" s="262">
        <f t="shared" si="54"/>
        <v>10</v>
      </c>
      <c r="F322" s="399"/>
      <c r="G322" s="399"/>
      <c r="H322" s="399"/>
      <c r="I322" s="873">
        <v>10</v>
      </c>
      <c r="J322" s="825"/>
    </row>
    <row r="323" spans="1:10" ht="14.25" customHeight="1">
      <c r="A323" s="232">
        <v>102</v>
      </c>
      <c r="B323" s="504" t="s">
        <v>384</v>
      </c>
      <c r="C323" s="777"/>
      <c r="D323" s="824"/>
      <c r="E323" s="262">
        <f t="shared" si="54"/>
        <v>1</v>
      </c>
      <c r="F323" s="451"/>
      <c r="G323" s="451"/>
      <c r="H323" s="451"/>
      <c r="I323" s="873">
        <v>1</v>
      </c>
      <c r="J323" s="824"/>
    </row>
    <row r="324" spans="1:10" ht="14.25" customHeight="1">
      <c r="A324" s="232">
        <v>103</v>
      </c>
      <c r="B324" s="504" t="s">
        <v>114</v>
      </c>
      <c r="C324" s="777"/>
      <c r="D324" s="824"/>
      <c r="E324" s="262">
        <f t="shared" si="54"/>
        <v>10</v>
      </c>
      <c r="F324" s="413"/>
      <c r="G324" s="413"/>
      <c r="H324" s="413"/>
      <c r="I324" s="873">
        <v>10</v>
      </c>
      <c r="J324" s="944"/>
    </row>
    <row r="325" spans="1:10" ht="14.25" customHeight="1">
      <c r="A325" s="232">
        <v>104</v>
      </c>
      <c r="B325" s="504" t="s">
        <v>385</v>
      </c>
      <c r="C325" s="777"/>
      <c r="D325" s="824"/>
      <c r="E325" s="262">
        <f t="shared" si="54"/>
        <v>61</v>
      </c>
      <c r="F325" s="451"/>
      <c r="G325" s="451"/>
      <c r="H325" s="451"/>
      <c r="I325" s="873">
        <v>61</v>
      </c>
      <c r="J325" s="824"/>
    </row>
    <row r="326" spans="1:10" ht="14.25" customHeight="1">
      <c r="A326" s="232">
        <v>105</v>
      </c>
      <c r="B326" s="680" t="s">
        <v>386</v>
      </c>
      <c r="C326" s="791"/>
      <c r="D326" s="824"/>
      <c r="E326" s="262">
        <f t="shared" si="54"/>
        <v>10</v>
      </c>
      <c r="F326" s="451"/>
      <c r="G326" s="451"/>
      <c r="H326" s="451"/>
      <c r="I326" s="873">
        <v>10</v>
      </c>
      <c r="J326" s="824"/>
    </row>
    <row r="327" spans="1:10" ht="14.25" customHeight="1">
      <c r="A327" s="232">
        <v>106</v>
      </c>
      <c r="B327" s="504" t="s">
        <v>387</v>
      </c>
      <c r="C327" s="777"/>
      <c r="D327" s="824"/>
      <c r="E327" s="262">
        <f t="shared" si="54"/>
        <v>4</v>
      </c>
      <c r="F327" s="451"/>
      <c r="G327" s="451"/>
      <c r="H327" s="451"/>
      <c r="I327" s="873">
        <v>4</v>
      </c>
      <c r="J327" s="824"/>
    </row>
    <row r="328" spans="1:10" ht="14.25" customHeight="1">
      <c r="A328" s="232">
        <v>107</v>
      </c>
      <c r="B328" s="504" t="s">
        <v>388</v>
      </c>
      <c r="C328" s="777"/>
      <c r="D328" s="824"/>
      <c r="E328" s="262">
        <f t="shared" si="54"/>
        <v>8</v>
      </c>
      <c r="F328" s="451"/>
      <c r="G328" s="451"/>
      <c r="H328" s="451"/>
      <c r="I328" s="873">
        <v>8</v>
      </c>
      <c r="J328" s="824"/>
    </row>
    <row r="329" spans="1:10" ht="14.25" customHeight="1">
      <c r="A329" s="232">
        <v>108</v>
      </c>
      <c r="B329" s="677" t="s">
        <v>115</v>
      </c>
      <c r="C329" s="787"/>
      <c r="D329" s="824"/>
      <c r="E329" s="262">
        <f t="shared" si="54"/>
        <v>10</v>
      </c>
      <c r="F329" s="451"/>
      <c r="G329" s="451"/>
      <c r="H329" s="451"/>
      <c r="I329" s="873">
        <v>10</v>
      </c>
      <c r="J329" s="824"/>
    </row>
    <row r="330" spans="1:10" ht="14.25" customHeight="1">
      <c r="A330" s="232">
        <v>109</v>
      </c>
      <c r="B330" s="504" t="s">
        <v>116</v>
      </c>
      <c r="C330" s="777"/>
      <c r="D330" s="824"/>
      <c r="E330" s="262">
        <f t="shared" si="54"/>
        <v>6</v>
      </c>
      <c r="F330" s="451"/>
      <c r="G330" s="451"/>
      <c r="H330" s="451"/>
      <c r="I330" s="873">
        <v>6</v>
      </c>
      <c r="J330" s="824"/>
    </row>
    <row r="331" spans="1:10" ht="14.25" customHeight="1">
      <c r="A331" s="232">
        <v>110</v>
      </c>
      <c r="B331" s="635" t="s">
        <v>117</v>
      </c>
      <c r="C331" s="779"/>
      <c r="D331" s="824"/>
      <c r="E331" s="262">
        <f t="shared" si="54"/>
        <v>3</v>
      </c>
      <c r="F331" s="451"/>
      <c r="G331" s="451"/>
      <c r="H331" s="451"/>
      <c r="I331" s="873">
        <v>3</v>
      </c>
      <c r="J331" s="824"/>
    </row>
    <row r="332" spans="1:10" ht="14.25" customHeight="1">
      <c r="A332" s="232">
        <v>111</v>
      </c>
      <c r="B332" s="635" t="s">
        <v>389</v>
      </c>
      <c r="C332" s="779"/>
      <c r="D332" s="824"/>
      <c r="E332" s="262">
        <f t="shared" si="54"/>
        <v>44</v>
      </c>
      <c r="F332" s="451"/>
      <c r="G332" s="451"/>
      <c r="H332" s="451"/>
      <c r="I332" s="873">
        <v>44</v>
      </c>
      <c r="J332" s="824"/>
    </row>
    <row r="333" spans="1:10" ht="14.25" customHeight="1">
      <c r="A333" s="232">
        <v>112</v>
      </c>
      <c r="B333" s="504" t="s">
        <v>390</v>
      </c>
      <c r="C333" s="777"/>
      <c r="D333" s="824"/>
      <c r="E333" s="262">
        <f t="shared" si="54"/>
        <v>131</v>
      </c>
      <c r="F333" s="451"/>
      <c r="G333" s="451"/>
      <c r="H333" s="451"/>
      <c r="I333" s="873">
        <v>131</v>
      </c>
      <c r="J333" s="824"/>
    </row>
    <row r="334" spans="1:10" ht="14.25" customHeight="1">
      <c r="A334" s="232">
        <v>113</v>
      </c>
      <c r="B334" s="635" t="s">
        <v>118</v>
      </c>
      <c r="C334" s="779"/>
      <c r="D334" s="824"/>
      <c r="E334" s="262">
        <f t="shared" si="54"/>
        <v>122</v>
      </c>
      <c r="F334" s="451"/>
      <c r="G334" s="451"/>
      <c r="H334" s="451"/>
      <c r="I334" s="873">
        <v>122</v>
      </c>
      <c r="J334" s="824"/>
    </row>
    <row r="335" spans="1:10" ht="14.25" customHeight="1">
      <c r="A335" s="232">
        <v>114</v>
      </c>
      <c r="B335" s="635" t="s">
        <v>391</v>
      </c>
      <c r="C335" s="779"/>
      <c r="D335" s="824"/>
      <c r="E335" s="262">
        <f t="shared" si="54"/>
        <v>5</v>
      </c>
      <c r="F335" s="451"/>
      <c r="G335" s="451"/>
      <c r="H335" s="451"/>
      <c r="I335" s="873">
        <v>5</v>
      </c>
      <c r="J335" s="824"/>
    </row>
    <row r="336" spans="1:10" ht="14.25" customHeight="1">
      <c r="A336" s="232">
        <v>115</v>
      </c>
      <c r="B336" s="634" t="s">
        <v>392</v>
      </c>
      <c r="C336" s="780"/>
      <c r="D336" s="824"/>
      <c r="E336" s="262">
        <f t="shared" si="54"/>
        <v>1</v>
      </c>
      <c r="F336" s="451"/>
      <c r="G336" s="451"/>
      <c r="H336" s="451"/>
      <c r="I336" s="873">
        <v>1</v>
      </c>
      <c r="J336" s="824"/>
    </row>
    <row r="337" spans="1:10" ht="14.25" customHeight="1">
      <c r="A337" s="232">
        <v>116</v>
      </c>
      <c r="B337" s="677" t="s">
        <v>119</v>
      </c>
      <c r="C337" s="787"/>
      <c r="D337" s="824"/>
      <c r="E337" s="262">
        <f t="shared" si="54"/>
        <v>1</v>
      </c>
      <c r="F337" s="451"/>
      <c r="G337" s="451"/>
      <c r="H337" s="451"/>
      <c r="I337" s="873">
        <v>1</v>
      </c>
      <c r="J337" s="824"/>
    </row>
    <row r="338" spans="1:10" ht="14.25" customHeight="1">
      <c r="A338" s="232">
        <v>117</v>
      </c>
      <c r="B338" s="504" t="s">
        <v>393</v>
      </c>
      <c r="C338" s="777"/>
      <c r="D338" s="824"/>
      <c r="E338" s="262">
        <f t="shared" si="54"/>
        <v>8</v>
      </c>
      <c r="F338" s="451"/>
      <c r="G338" s="451"/>
      <c r="H338" s="451"/>
      <c r="I338" s="873">
        <v>8</v>
      </c>
      <c r="J338" s="824"/>
    </row>
    <row r="339" spans="1:10" ht="14.25" customHeight="1">
      <c r="A339" s="232">
        <v>118</v>
      </c>
      <c r="B339" s="504" t="s">
        <v>394</v>
      </c>
      <c r="C339" s="777"/>
      <c r="D339" s="824"/>
      <c r="E339" s="262">
        <f t="shared" si="54"/>
        <v>8</v>
      </c>
      <c r="F339" s="451"/>
      <c r="G339" s="451"/>
      <c r="H339" s="451"/>
      <c r="I339" s="873">
        <v>8</v>
      </c>
      <c r="J339" s="824"/>
    </row>
    <row r="340" spans="1:10" ht="14.25" customHeight="1">
      <c r="A340" s="232">
        <v>119</v>
      </c>
      <c r="B340" s="504" t="s">
        <v>395</v>
      </c>
      <c r="C340" s="777"/>
      <c r="D340" s="824"/>
      <c r="E340" s="262">
        <f t="shared" si="54"/>
        <v>10</v>
      </c>
      <c r="F340" s="451"/>
      <c r="G340" s="451"/>
      <c r="H340" s="451"/>
      <c r="I340" s="873">
        <v>10</v>
      </c>
      <c r="J340" s="824"/>
    </row>
    <row r="341" spans="1:10" ht="14.25" customHeight="1">
      <c r="A341" s="232">
        <v>120</v>
      </c>
      <c r="B341" s="635" t="s">
        <v>120</v>
      </c>
      <c r="C341" s="779"/>
      <c r="D341" s="824"/>
      <c r="E341" s="262">
        <f t="shared" si="54"/>
        <v>37</v>
      </c>
      <c r="F341" s="451"/>
      <c r="G341" s="451"/>
      <c r="H341" s="451"/>
      <c r="I341" s="873">
        <v>37</v>
      </c>
      <c r="J341" s="824"/>
    </row>
    <row r="342" spans="1:10" ht="14.25" customHeight="1" thickBot="1">
      <c r="A342" s="232">
        <v>121</v>
      </c>
      <c r="B342" s="635" t="s">
        <v>121</v>
      </c>
      <c r="C342" s="779"/>
      <c r="D342" s="1005"/>
      <c r="E342" s="262">
        <f t="shared" si="54"/>
        <v>38</v>
      </c>
      <c r="F342" s="451"/>
      <c r="G342" s="451"/>
      <c r="H342" s="451"/>
      <c r="I342" s="873">
        <v>38</v>
      </c>
      <c r="J342" s="824"/>
    </row>
    <row r="343" spans="1:10" ht="14.25" customHeight="1">
      <c r="A343" s="232">
        <v>122</v>
      </c>
      <c r="B343" s="504" t="s">
        <v>396</v>
      </c>
      <c r="C343" s="777"/>
      <c r="D343" s="825"/>
      <c r="E343" s="262">
        <f t="shared" si="54"/>
        <v>15</v>
      </c>
      <c r="F343" s="399"/>
      <c r="G343" s="399"/>
      <c r="H343" s="399"/>
      <c r="I343" s="873">
        <v>15</v>
      </c>
      <c r="J343" s="825"/>
    </row>
    <row r="344" spans="1:10" ht="14.25" customHeight="1">
      <c r="A344" s="232">
        <v>123</v>
      </c>
      <c r="B344" s="504" t="s">
        <v>433</v>
      </c>
      <c r="C344" s="777"/>
      <c r="D344" s="825"/>
      <c r="E344" s="262">
        <f t="shared" si="54"/>
        <v>10</v>
      </c>
      <c r="F344" s="451"/>
      <c r="G344" s="451"/>
      <c r="H344" s="451"/>
      <c r="I344" s="873">
        <v>10</v>
      </c>
      <c r="J344" s="824"/>
    </row>
    <row r="345" spans="1:10" ht="14.25" customHeight="1">
      <c r="A345" s="232">
        <v>125</v>
      </c>
      <c r="B345" s="504" t="s">
        <v>122</v>
      </c>
      <c r="C345" s="777"/>
      <c r="D345" s="825"/>
      <c r="E345" s="262">
        <f t="shared" si="54"/>
        <v>10</v>
      </c>
      <c r="F345" s="416"/>
      <c r="G345" s="416"/>
      <c r="H345" s="416"/>
      <c r="I345" s="874">
        <v>10</v>
      </c>
      <c r="J345" s="945"/>
    </row>
    <row r="346" spans="1:10" ht="14.25" customHeight="1">
      <c r="A346" s="232">
        <v>126</v>
      </c>
      <c r="B346" s="504" t="s">
        <v>123</v>
      </c>
      <c r="C346" s="777"/>
      <c r="D346" s="825"/>
      <c r="E346" s="262">
        <f t="shared" si="54"/>
        <v>25</v>
      </c>
      <c r="F346" s="399"/>
      <c r="G346" s="399"/>
      <c r="H346" s="399"/>
      <c r="I346" s="873">
        <v>25</v>
      </c>
      <c r="J346" s="825"/>
    </row>
    <row r="347" spans="1:10" ht="14.25" customHeight="1">
      <c r="A347" s="232">
        <v>127</v>
      </c>
      <c r="B347" s="504" t="s">
        <v>124</v>
      </c>
      <c r="C347" s="777"/>
      <c r="D347" s="825"/>
      <c r="E347" s="262">
        <f t="shared" si="54"/>
        <v>12</v>
      </c>
      <c r="F347" s="451"/>
      <c r="G347" s="451"/>
      <c r="H347" s="451"/>
      <c r="I347" s="873">
        <v>12</v>
      </c>
      <c r="J347" s="824"/>
    </row>
    <row r="348" spans="1:10" ht="14.25" customHeight="1">
      <c r="A348" s="232">
        <v>128</v>
      </c>
      <c r="B348" s="680" t="s">
        <v>397</v>
      </c>
      <c r="C348" s="791"/>
      <c r="D348" s="825"/>
      <c r="E348" s="262">
        <f t="shared" si="54"/>
        <v>437</v>
      </c>
      <c r="F348" s="451"/>
      <c r="G348" s="451"/>
      <c r="H348" s="451"/>
      <c r="I348" s="873">
        <v>437</v>
      </c>
      <c r="J348" s="824"/>
    </row>
    <row r="349" spans="1:10" ht="14.25" customHeight="1">
      <c r="A349" s="232">
        <v>129</v>
      </c>
      <c r="B349" s="504" t="s">
        <v>398</v>
      </c>
      <c r="C349" s="777"/>
      <c r="D349" s="825"/>
      <c r="E349" s="262">
        <f t="shared" si="54"/>
        <v>12</v>
      </c>
      <c r="F349" s="451"/>
      <c r="G349" s="451"/>
      <c r="H349" s="451"/>
      <c r="I349" s="873">
        <v>12</v>
      </c>
      <c r="J349" s="824"/>
    </row>
    <row r="350" spans="1:10" ht="14.25" customHeight="1">
      <c r="A350" s="232">
        <v>130</v>
      </c>
      <c r="B350" s="512" t="s">
        <v>399</v>
      </c>
      <c r="C350" s="783"/>
      <c r="D350" s="825"/>
      <c r="E350" s="262">
        <f aca="true" t="shared" si="55" ref="E350:E385">F350+G350+H350+I350+J350</f>
        <v>23</v>
      </c>
      <c r="F350" s="451"/>
      <c r="G350" s="451"/>
      <c r="H350" s="451"/>
      <c r="I350" s="873">
        <v>23</v>
      </c>
      <c r="J350" s="824"/>
    </row>
    <row r="351" spans="1:10" ht="14.25" customHeight="1">
      <c r="A351" s="232">
        <v>131</v>
      </c>
      <c r="B351" s="635" t="s">
        <v>125</v>
      </c>
      <c r="C351" s="779"/>
      <c r="D351" s="825"/>
      <c r="E351" s="262">
        <f t="shared" si="55"/>
        <v>1</v>
      </c>
      <c r="F351" s="451"/>
      <c r="G351" s="451"/>
      <c r="H351" s="451"/>
      <c r="I351" s="873">
        <v>1</v>
      </c>
      <c r="J351" s="824"/>
    </row>
    <row r="352" spans="1:10" ht="14.25" customHeight="1">
      <c r="A352" s="232">
        <v>132</v>
      </c>
      <c r="B352" s="634" t="s">
        <v>400</v>
      </c>
      <c r="C352" s="780"/>
      <c r="D352" s="825"/>
      <c r="E352" s="262">
        <f t="shared" si="55"/>
        <v>10</v>
      </c>
      <c r="F352" s="451"/>
      <c r="G352" s="451"/>
      <c r="H352" s="451"/>
      <c r="I352" s="873">
        <v>10</v>
      </c>
      <c r="J352" s="824"/>
    </row>
    <row r="353" spans="1:10" ht="14.25" customHeight="1">
      <c r="A353" s="232">
        <v>133</v>
      </c>
      <c r="B353" s="504" t="s">
        <v>401</v>
      </c>
      <c r="C353" s="777"/>
      <c r="D353" s="825"/>
      <c r="E353" s="262">
        <f t="shared" si="55"/>
        <v>50</v>
      </c>
      <c r="F353" s="451"/>
      <c r="G353" s="451"/>
      <c r="H353" s="451"/>
      <c r="I353" s="873">
        <v>50</v>
      </c>
      <c r="J353" s="824"/>
    </row>
    <row r="354" spans="1:10" ht="14.25" customHeight="1">
      <c r="A354" s="232">
        <v>134</v>
      </c>
      <c r="B354" s="504" t="s">
        <v>402</v>
      </c>
      <c r="C354" s="777"/>
      <c r="D354" s="825"/>
      <c r="E354" s="262">
        <f t="shared" si="55"/>
        <v>33</v>
      </c>
      <c r="F354" s="451"/>
      <c r="G354" s="451"/>
      <c r="H354" s="451"/>
      <c r="I354" s="873">
        <v>33</v>
      </c>
      <c r="J354" s="824"/>
    </row>
    <row r="355" spans="1:10" ht="14.25" customHeight="1">
      <c r="A355" s="232">
        <v>135</v>
      </c>
      <c r="B355" s="633" t="s">
        <v>126</v>
      </c>
      <c r="C355" s="776"/>
      <c r="D355" s="825"/>
      <c r="E355" s="262">
        <f t="shared" si="55"/>
        <v>10</v>
      </c>
      <c r="F355" s="451"/>
      <c r="G355" s="451"/>
      <c r="H355" s="451"/>
      <c r="I355" s="873">
        <v>10</v>
      </c>
      <c r="J355" s="824"/>
    </row>
    <row r="356" spans="1:10" ht="14.25" customHeight="1">
      <c r="A356" s="232">
        <v>136</v>
      </c>
      <c r="B356" s="504" t="s">
        <v>403</v>
      </c>
      <c r="C356" s="777"/>
      <c r="D356" s="825"/>
      <c r="E356" s="262">
        <f t="shared" si="55"/>
        <v>12</v>
      </c>
      <c r="F356" s="451"/>
      <c r="G356" s="451"/>
      <c r="H356" s="451"/>
      <c r="I356" s="873">
        <v>12</v>
      </c>
      <c r="J356" s="824"/>
    </row>
    <row r="357" spans="1:10" ht="14.25" customHeight="1">
      <c r="A357" s="232">
        <v>137</v>
      </c>
      <c r="B357" s="504" t="s">
        <v>127</v>
      </c>
      <c r="C357" s="777"/>
      <c r="D357" s="824"/>
      <c r="E357" s="262">
        <f t="shared" si="55"/>
        <v>1</v>
      </c>
      <c r="F357" s="451"/>
      <c r="G357" s="451"/>
      <c r="H357" s="451"/>
      <c r="I357" s="873">
        <v>1</v>
      </c>
      <c r="J357" s="824"/>
    </row>
    <row r="358" spans="1:10" ht="14.25" customHeight="1">
      <c r="A358" s="232">
        <v>138</v>
      </c>
      <c r="B358" s="504" t="s">
        <v>404</v>
      </c>
      <c r="C358" s="777"/>
      <c r="D358" s="825"/>
      <c r="E358" s="262">
        <f t="shared" si="55"/>
        <v>1</v>
      </c>
      <c r="F358" s="451"/>
      <c r="G358" s="451"/>
      <c r="H358" s="451"/>
      <c r="I358" s="873">
        <v>1</v>
      </c>
      <c r="J358" s="824"/>
    </row>
    <row r="359" spans="1:10" ht="14.25" customHeight="1">
      <c r="A359" s="232">
        <v>139</v>
      </c>
      <c r="B359" s="504" t="s">
        <v>405</v>
      </c>
      <c r="C359" s="777"/>
      <c r="D359" s="825"/>
      <c r="E359" s="262">
        <f t="shared" si="55"/>
        <v>79</v>
      </c>
      <c r="F359" s="451"/>
      <c r="G359" s="451"/>
      <c r="H359" s="451"/>
      <c r="I359" s="873">
        <v>79</v>
      </c>
      <c r="J359" s="824"/>
    </row>
    <row r="360" spans="1:10" ht="14.25" customHeight="1">
      <c r="A360" s="232">
        <v>140</v>
      </c>
      <c r="B360" s="504" t="s">
        <v>406</v>
      </c>
      <c r="C360" s="777"/>
      <c r="D360" s="824"/>
      <c r="E360" s="262">
        <f t="shared" si="55"/>
        <v>20</v>
      </c>
      <c r="F360" s="451"/>
      <c r="G360" s="451"/>
      <c r="H360" s="451"/>
      <c r="I360" s="873">
        <v>20</v>
      </c>
      <c r="J360" s="824"/>
    </row>
    <row r="361" spans="1:10" ht="14.25" customHeight="1">
      <c r="A361" s="232">
        <v>141</v>
      </c>
      <c r="B361" s="504" t="s">
        <v>407</v>
      </c>
      <c r="C361" s="777"/>
      <c r="D361" s="824"/>
      <c r="E361" s="262">
        <f t="shared" si="55"/>
        <v>4</v>
      </c>
      <c r="F361" s="451"/>
      <c r="G361" s="451"/>
      <c r="H361" s="451"/>
      <c r="I361" s="873">
        <v>4</v>
      </c>
      <c r="J361" s="824"/>
    </row>
    <row r="362" spans="1:10" ht="14.25" customHeight="1">
      <c r="A362" s="232">
        <v>142</v>
      </c>
      <c r="B362" s="278" t="s">
        <v>128</v>
      </c>
      <c r="C362" s="786"/>
      <c r="D362" s="824"/>
      <c r="E362" s="262">
        <f t="shared" si="55"/>
        <v>17</v>
      </c>
      <c r="F362" s="451"/>
      <c r="G362" s="451"/>
      <c r="H362" s="451"/>
      <c r="I362" s="873">
        <v>17</v>
      </c>
      <c r="J362" s="824"/>
    </row>
    <row r="363" spans="1:10" ht="14.25" customHeight="1">
      <c r="A363" s="232">
        <v>143</v>
      </c>
      <c r="B363" s="414" t="s">
        <v>129</v>
      </c>
      <c r="C363" s="790"/>
      <c r="D363" s="824"/>
      <c r="E363" s="262">
        <f t="shared" si="55"/>
        <v>42</v>
      </c>
      <c r="F363" s="451"/>
      <c r="G363" s="451"/>
      <c r="H363" s="451"/>
      <c r="I363" s="873">
        <v>42</v>
      </c>
      <c r="J363" s="824"/>
    </row>
    <row r="364" spans="1:10" ht="14.25" customHeight="1">
      <c r="A364" s="232">
        <v>144</v>
      </c>
      <c r="B364" s="278" t="s">
        <v>130</v>
      </c>
      <c r="C364" s="786"/>
      <c r="D364" s="824"/>
      <c r="E364" s="262">
        <f t="shared" si="55"/>
        <v>3</v>
      </c>
      <c r="F364" s="451"/>
      <c r="G364" s="451"/>
      <c r="H364" s="451"/>
      <c r="I364" s="873">
        <v>3</v>
      </c>
      <c r="J364" s="824"/>
    </row>
    <row r="365" spans="1:10" ht="14.25" customHeight="1">
      <c r="A365" s="232">
        <v>145</v>
      </c>
      <c r="B365" s="504" t="s">
        <v>408</v>
      </c>
      <c r="C365" s="777"/>
      <c r="D365" s="824"/>
      <c r="E365" s="262">
        <f t="shared" si="55"/>
        <v>10</v>
      </c>
      <c r="F365" s="451"/>
      <c r="G365" s="451"/>
      <c r="H365" s="451"/>
      <c r="I365" s="873">
        <v>10</v>
      </c>
      <c r="J365" s="824"/>
    </row>
    <row r="366" spans="1:10" ht="14.25" customHeight="1">
      <c r="A366" s="232">
        <v>146</v>
      </c>
      <c r="B366" s="504" t="s">
        <v>409</v>
      </c>
      <c r="C366" s="777"/>
      <c r="D366" s="824"/>
      <c r="E366" s="262">
        <f t="shared" si="55"/>
        <v>143</v>
      </c>
      <c r="F366" s="451"/>
      <c r="G366" s="451"/>
      <c r="H366" s="451"/>
      <c r="I366" s="873">
        <v>143</v>
      </c>
      <c r="J366" s="824"/>
    </row>
    <row r="367" spans="1:10" ht="14.25" customHeight="1">
      <c r="A367" s="232">
        <v>147</v>
      </c>
      <c r="B367" s="415" t="s">
        <v>410</v>
      </c>
      <c r="C367" s="781"/>
      <c r="D367" s="824"/>
      <c r="E367" s="262">
        <f t="shared" si="55"/>
        <v>1</v>
      </c>
      <c r="F367" s="451"/>
      <c r="G367" s="451"/>
      <c r="H367" s="451"/>
      <c r="I367" s="873">
        <v>1</v>
      </c>
      <c r="J367" s="824"/>
    </row>
    <row r="368" spans="1:10" ht="14.25" customHeight="1">
      <c r="A368" s="232">
        <v>148</v>
      </c>
      <c r="B368" s="504" t="s">
        <v>411</v>
      </c>
      <c r="C368" s="777"/>
      <c r="D368" s="824"/>
      <c r="E368" s="262">
        <f t="shared" si="55"/>
        <v>43</v>
      </c>
      <c r="F368" s="451"/>
      <c r="G368" s="451"/>
      <c r="H368" s="451"/>
      <c r="I368" s="873">
        <v>43</v>
      </c>
      <c r="J368" s="824"/>
    </row>
    <row r="369" spans="1:10" ht="14.25" customHeight="1">
      <c r="A369" s="232">
        <v>149</v>
      </c>
      <c r="B369" s="502" t="s">
        <v>412</v>
      </c>
      <c r="C369" s="792"/>
      <c r="D369" s="824"/>
      <c r="E369" s="262">
        <f t="shared" si="55"/>
        <v>10</v>
      </c>
      <c r="F369" s="451"/>
      <c r="G369" s="451"/>
      <c r="H369" s="451"/>
      <c r="I369" s="873">
        <v>10</v>
      </c>
      <c r="J369" s="824"/>
    </row>
    <row r="370" spans="1:10" ht="14.25" customHeight="1">
      <c r="A370" s="232">
        <v>150</v>
      </c>
      <c r="B370" s="505" t="s">
        <v>131</v>
      </c>
      <c r="C370" s="793"/>
      <c r="D370" s="824"/>
      <c r="E370" s="262">
        <f t="shared" si="55"/>
        <v>1</v>
      </c>
      <c r="F370" s="451"/>
      <c r="G370" s="451"/>
      <c r="H370" s="451"/>
      <c r="I370" s="873">
        <v>1</v>
      </c>
      <c r="J370" s="824"/>
    </row>
    <row r="371" spans="1:10" ht="14.25" customHeight="1">
      <c r="A371" s="232">
        <v>151</v>
      </c>
      <c r="B371" s="512" t="s">
        <v>413</v>
      </c>
      <c r="C371" s="783"/>
      <c r="D371" s="824"/>
      <c r="E371" s="262">
        <f t="shared" si="55"/>
        <v>110</v>
      </c>
      <c r="F371" s="451"/>
      <c r="G371" s="451"/>
      <c r="H371" s="451"/>
      <c r="I371" s="873">
        <v>110</v>
      </c>
      <c r="J371" s="824"/>
    </row>
    <row r="372" spans="1:10" ht="14.25" customHeight="1">
      <c r="A372" s="232">
        <v>152</v>
      </c>
      <c r="B372" s="502" t="s">
        <v>414</v>
      </c>
      <c r="C372" s="792"/>
      <c r="D372" s="824"/>
      <c r="E372" s="262">
        <f t="shared" si="55"/>
        <v>3</v>
      </c>
      <c r="F372" s="451"/>
      <c r="G372" s="451"/>
      <c r="H372" s="451"/>
      <c r="I372" s="873">
        <v>3</v>
      </c>
      <c r="J372" s="824"/>
    </row>
    <row r="373" spans="1:10" ht="14.25" customHeight="1">
      <c r="A373" s="232">
        <v>153</v>
      </c>
      <c r="B373" s="502" t="s">
        <v>415</v>
      </c>
      <c r="C373" s="792"/>
      <c r="D373" s="824"/>
      <c r="E373" s="262">
        <f t="shared" si="55"/>
        <v>1</v>
      </c>
      <c r="F373" s="451"/>
      <c r="G373" s="451"/>
      <c r="H373" s="451"/>
      <c r="I373" s="873">
        <v>1</v>
      </c>
      <c r="J373" s="824"/>
    </row>
    <row r="374" spans="1:10" ht="14.25" customHeight="1">
      <c r="A374" s="232">
        <v>154</v>
      </c>
      <c r="B374" s="502" t="s">
        <v>416</v>
      </c>
      <c r="C374" s="792"/>
      <c r="D374" s="824"/>
      <c r="E374" s="262">
        <f t="shared" si="55"/>
        <v>30</v>
      </c>
      <c r="F374" s="451"/>
      <c r="G374" s="451"/>
      <c r="H374" s="451"/>
      <c r="I374" s="873">
        <v>30</v>
      </c>
      <c r="J374" s="824"/>
    </row>
    <row r="375" spans="1:10" ht="14.25" customHeight="1">
      <c r="A375" s="232">
        <v>155</v>
      </c>
      <c r="B375" s="502" t="s">
        <v>417</v>
      </c>
      <c r="C375" s="792"/>
      <c r="D375" s="824"/>
      <c r="E375" s="262">
        <f t="shared" si="55"/>
        <v>30</v>
      </c>
      <c r="F375" s="451"/>
      <c r="G375" s="451"/>
      <c r="H375" s="451"/>
      <c r="I375" s="873">
        <v>30</v>
      </c>
      <c r="J375" s="824"/>
    </row>
    <row r="376" spans="1:10" ht="14.25" customHeight="1">
      <c r="A376" s="232">
        <v>156</v>
      </c>
      <c r="B376" s="502" t="s">
        <v>418</v>
      </c>
      <c r="C376" s="792"/>
      <c r="D376" s="824"/>
      <c r="E376" s="262">
        <f t="shared" si="55"/>
        <v>25</v>
      </c>
      <c r="F376" s="451"/>
      <c r="G376" s="451"/>
      <c r="H376" s="451"/>
      <c r="I376" s="873">
        <v>25</v>
      </c>
      <c r="J376" s="824"/>
    </row>
    <row r="377" spans="1:10" ht="14.25" customHeight="1">
      <c r="A377" s="232">
        <v>157</v>
      </c>
      <c r="B377" s="502" t="s">
        <v>133</v>
      </c>
      <c r="C377" s="792"/>
      <c r="D377" s="823"/>
      <c r="E377" s="262">
        <f t="shared" si="55"/>
        <v>5</v>
      </c>
      <c r="F377" s="219"/>
      <c r="G377" s="219"/>
      <c r="H377" s="219"/>
      <c r="I377" s="873">
        <v>5</v>
      </c>
      <c r="J377" s="823"/>
    </row>
    <row r="378" spans="1:10" ht="14.25" customHeight="1">
      <c r="A378" s="232">
        <v>158</v>
      </c>
      <c r="B378" s="503" t="s">
        <v>134</v>
      </c>
      <c r="C378" s="794"/>
      <c r="D378" s="823"/>
      <c r="E378" s="262">
        <f t="shared" si="55"/>
        <v>1</v>
      </c>
      <c r="F378" s="219"/>
      <c r="G378" s="219"/>
      <c r="H378" s="219"/>
      <c r="I378" s="873">
        <v>1</v>
      </c>
      <c r="J378" s="823"/>
    </row>
    <row r="379" spans="1:10" ht="14.25" customHeight="1">
      <c r="A379" s="232">
        <v>159</v>
      </c>
      <c r="B379" s="503" t="s">
        <v>419</v>
      </c>
      <c r="C379" s="794"/>
      <c r="D379" s="823"/>
      <c r="E379" s="262">
        <f t="shared" si="55"/>
        <v>5</v>
      </c>
      <c r="F379" s="219"/>
      <c r="G379" s="219"/>
      <c r="H379" s="219"/>
      <c r="I379" s="873">
        <v>5</v>
      </c>
      <c r="J379" s="823"/>
    </row>
    <row r="380" spans="1:10" ht="14.25" customHeight="1">
      <c r="A380" s="232">
        <v>160</v>
      </c>
      <c r="B380" s="502" t="s">
        <v>420</v>
      </c>
      <c r="C380" s="792"/>
      <c r="D380" s="823"/>
      <c r="E380" s="262">
        <f t="shared" si="55"/>
        <v>3</v>
      </c>
      <c r="F380" s="219"/>
      <c r="G380" s="219"/>
      <c r="H380" s="219"/>
      <c r="I380" s="873">
        <v>3</v>
      </c>
      <c r="J380" s="823"/>
    </row>
    <row r="381" spans="1:10" ht="14.25" customHeight="1">
      <c r="A381" s="232">
        <v>161</v>
      </c>
      <c r="B381" s="417" t="s">
        <v>160</v>
      </c>
      <c r="C381" s="795"/>
      <c r="D381" s="823"/>
      <c r="E381" s="262">
        <f t="shared" si="55"/>
        <v>10</v>
      </c>
      <c r="F381" s="219"/>
      <c r="G381" s="219"/>
      <c r="H381" s="219"/>
      <c r="I381" s="873">
        <v>10</v>
      </c>
      <c r="J381" s="823"/>
    </row>
    <row r="382" spans="1:10" ht="14.25" customHeight="1">
      <c r="A382" s="232">
        <v>162</v>
      </c>
      <c r="B382" s="502" t="s">
        <v>421</v>
      </c>
      <c r="C382" s="792"/>
      <c r="D382" s="823"/>
      <c r="E382" s="262">
        <f t="shared" si="55"/>
        <v>3</v>
      </c>
      <c r="F382" s="219"/>
      <c r="G382" s="219"/>
      <c r="H382" s="219"/>
      <c r="I382" s="873">
        <v>3</v>
      </c>
      <c r="J382" s="823"/>
    </row>
    <row r="383" spans="1:10" ht="14.25" customHeight="1">
      <c r="A383" s="232">
        <v>163</v>
      </c>
      <c r="B383" s="504" t="s">
        <v>135</v>
      </c>
      <c r="C383" s="777"/>
      <c r="D383" s="823"/>
      <c r="E383" s="262">
        <f t="shared" si="55"/>
        <v>6</v>
      </c>
      <c r="F383" s="219"/>
      <c r="G383" s="219"/>
      <c r="H383" s="219"/>
      <c r="I383" s="873">
        <v>6</v>
      </c>
      <c r="J383" s="823"/>
    </row>
    <row r="384" spans="1:10" ht="14.25" customHeight="1">
      <c r="A384" s="110">
        <v>164</v>
      </c>
      <c r="B384" s="506" t="s">
        <v>422</v>
      </c>
      <c r="C384" s="783"/>
      <c r="D384" s="823"/>
      <c r="E384" s="262">
        <f t="shared" si="55"/>
        <v>1</v>
      </c>
      <c r="F384" s="219"/>
      <c r="G384" s="219"/>
      <c r="H384" s="219"/>
      <c r="I384" s="873">
        <v>1</v>
      </c>
      <c r="J384" s="823"/>
    </row>
    <row r="385" spans="1:10" ht="14.25" customHeight="1">
      <c r="A385" s="229">
        <v>165</v>
      </c>
      <c r="B385" s="681" t="s">
        <v>423</v>
      </c>
      <c r="C385" s="796"/>
      <c r="D385" s="823"/>
      <c r="E385" s="262">
        <f t="shared" si="55"/>
        <v>179</v>
      </c>
      <c r="F385" s="219"/>
      <c r="G385" s="219"/>
      <c r="H385" s="219"/>
      <c r="I385" s="875">
        <v>179</v>
      </c>
      <c r="J385" s="823"/>
    </row>
    <row r="386" spans="1:10" ht="14.25" customHeight="1">
      <c r="A386" s="115"/>
      <c r="B386" s="682" t="s">
        <v>424</v>
      </c>
      <c r="C386" s="797"/>
      <c r="D386" s="823"/>
      <c r="E386" s="702"/>
      <c r="F386" s="219"/>
      <c r="G386" s="219"/>
      <c r="H386" s="219"/>
      <c r="I386" s="870"/>
      <c r="J386" s="823"/>
    </row>
    <row r="387" spans="1:10" ht="14.25" customHeight="1">
      <c r="A387" s="115"/>
      <c r="B387" s="682" t="s">
        <v>425</v>
      </c>
      <c r="C387" s="797"/>
      <c r="D387" s="823"/>
      <c r="E387" s="702"/>
      <c r="F387" s="219"/>
      <c r="G387" s="219"/>
      <c r="H387" s="219"/>
      <c r="I387" s="870"/>
      <c r="J387" s="823"/>
    </row>
    <row r="388" spans="1:10" ht="14.25" customHeight="1">
      <c r="A388" s="115"/>
      <c r="B388" s="682" t="s">
        <v>426</v>
      </c>
      <c r="C388" s="797"/>
      <c r="D388" s="823"/>
      <c r="E388" s="702"/>
      <c r="F388" s="219"/>
      <c r="G388" s="219"/>
      <c r="H388" s="219"/>
      <c r="I388" s="870"/>
      <c r="J388" s="823"/>
    </row>
    <row r="389" spans="1:10" ht="14.25" customHeight="1">
      <c r="A389" s="115"/>
      <c r="B389" s="683" t="s">
        <v>427</v>
      </c>
      <c r="C389" s="798"/>
      <c r="D389" s="823"/>
      <c r="E389" s="702"/>
      <c r="F389" s="219"/>
      <c r="G389" s="219"/>
      <c r="H389" s="219"/>
      <c r="I389" s="870"/>
      <c r="J389" s="823"/>
    </row>
    <row r="390" spans="1:10" ht="14.25" customHeight="1">
      <c r="A390" s="115"/>
      <c r="B390" s="683" t="s">
        <v>428</v>
      </c>
      <c r="C390" s="798"/>
      <c r="D390" s="823"/>
      <c r="E390" s="702"/>
      <c r="F390" s="219"/>
      <c r="G390" s="219"/>
      <c r="H390" s="219"/>
      <c r="I390" s="870"/>
      <c r="J390" s="823"/>
    </row>
    <row r="391" spans="1:10" ht="14.25" customHeight="1">
      <c r="A391" s="115"/>
      <c r="B391" s="683" t="s">
        <v>429</v>
      </c>
      <c r="C391" s="798"/>
      <c r="D391" s="823"/>
      <c r="E391" s="702"/>
      <c r="F391" s="219"/>
      <c r="G391" s="219"/>
      <c r="H391" s="219"/>
      <c r="I391" s="870"/>
      <c r="J391" s="823"/>
    </row>
    <row r="392" spans="1:10" ht="14.25" customHeight="1">
      <c r="A392" s="115"/>
      <c r="B392" s="683" t="s">
        <v>430</v>
      </c>
      <c r="C392" s="798"/>
      <c r="D392" s="823"/>
      <c r="E392" s="702"/>
      <c r="F392" s="219"/>
      <c r="G392" s="219"/>
      <c r="H392" s="219"/>
      <c r="I392" s="870"/>
      <c r="J392" s="823"/>
    </row>
    <row r="393" spans="1:10" ht="14.25" customHeight="1" thickBot="1">
      <c r="A393" s="116"/>
      <c r="B393" s="683" t="s">
        <v>431</v>
      </c>
      <c r="C393" s="798"/>
      <c r="D393" s="823"/>
      <c r="E393" s="702"/>
      <c r="F393" s="219"/>
      <c r="G393" s="219"/>
      <c r="H393" s="219"/>
      <c r="I393" s="870"/>
      <c r="J393" s="823"/>
    </row>
    <row r="394" spans="1:10" ht="13.5" thickBot="1">
      <c r="A394" s="450" t="s">
        <v>17</v>
      </c>
      <c r="B394" s="47" t="s">
        <v>565</v>
      </c>
      <c r="C394" s="663"/>
      <c r="D394" s="281">
        <f>D395+D396+D397</f>
        <v>10</v>
      </c>
      <c r="E394" s="308">
        <f aca="true" t="shared" si="56" ref="E394:J394">E395+E396+E397</f>
        <v>2761</v>
      </c>
      <c r="F394" s="207">
        <f t="shared" si="56"/>
        <v>2761</v>
      </c>
      <c r="G394" s="469"/>
      <c r="H394" s="281">
        <f t="shared" si="56"/>
        <v>0</v>
      </c>
      <c r="I394" s="860">
        <f t="shared" si="56"/>
        <v>0</v>
      </c>
      <c r="J394" s="281">
        <f t="shared" si="56"/>
        <v>0</v>
      </c>
    </row>
    <row r="395" spans="1:10" ht="12.75">
      <c r="A395" s="10" t="s">
        <v>6</v>
      </c>
      <c r="B395" s="16" t="s">
        <v>7</v>
      </c>
      <c r="C395" s="748"/>
      <c r="D395" s="826"/>
      <c r="E395" s="269"/>
      <c r="F395" s="119"/>
      <c r="G395" s="470"/>
      <c r="H395" s="119"/>
      <c r="I395" s="600"/>
      <c r="J395" s="826"/>
    </row>
    <row r="396" spans="1:10" ht="12.75">
      <c r="A396" s="10" t="s">
        <v>8</v>
      </c>
      <c r="B396" s="16" t="s">
        <v>9</v>
      </c>
      <c r="C396" s="748"/>
      <c r="D396" s="430">
        <f>D399</f>
        <v>0</v>
      </c>
      <c r="E396" s="703">
        <f aca="true" t="shared" si="57" ref="E396:J396">E399</f>
        <v>767</v>
      </c>
      <c r="F396" s="426">
        <f t="shared" si="57"/>
        <v>767</v>
      </c>
      <c r="G396" s="471"/>
      <c r="H396" s="430">
        <f t="shared" si="57"/>
        <v>0</v>
      </c>
      <c r="I396" s="615">
        <f t="shared" si="57"/>
        <v>0</v>
      </c>
      <c r="J396" s="430">
        <f t="shared" si="57"/>
        <v>0</v>
      </c>
    </row>
    <row r="397" spans="1:10" ht="13.5" thickBot="1">
      <c r="A397" s="10" t="s">
        <v>10</v>
      </c>
      <c r="B397" s="16" t="s">
        <v>28</v>
      </c>
      <c r="C397" s="748"/>
      <c r="D397" s="294">
        <f aca="true" t="shared" si="58" ref="D397:J397">D406+D420+D441+D446+D454</f>
        <v>10</v>
      </c>
      <c r="E397" s="705">
        <f t="shared" si="58"/>
        <v>1994</v>
      </c>
      <c r="F397" s="294">
        <f t="shared" si="58"/>
        <v>1994</v>
      </c>
      <c r="G397" s="472">
        <f t="shared" si="58"/>
        <v>0</v>
      </c>
      <c r="H397" s="294">
        <f t="shared" si="58"/>
        <v>0</v>
      </c>
      <c r="I397" s="619">
        <f t="shared" si="58"/>
        <v>0</v>
      </c>
      <c r="J397" s="294">
        <f t="shared" si="58"/>
        <v>0</v>
      </c>
    </row>
    <row r="398" spans="1:10" ht="13.5" thickBot="1">
      <c r="A398" s="27"/>
      <c r="B398" s="84" t="s">
        <v>564</v>
      </c>
      <c r="C398" s="799"/>
      <c r="D398" s="280">
        <f>D399+D406</f>
        <v>0</v>
      </c>
      <c r="E398" s="225">
        <f aca="true" t="shared" si="59" ref="E398:J398">E399+E406</f>
        <v>1450</v>
      </c>
      <c r="F398" s="201">
        <f t="shared" si="59"/>
        <v>1450</v>
      </c>
      <c r="G398" s="463">
        <f t="shared" si="59"/>
        <v>0</v>
      </c>
      <c r="H398" s="280">
        <f t="shared" si="59"/>
        <v>0</v>
      </c>
      <c r="I398" s="418">
        <f t="shared" si="59"/>
        <v>0</v>
      </c>
      <c r="J398" s="280">
        <f t="shared" si="59"/>
        <v>0</v>
      </c>
    </row>
    <row r="399" spans="1:10" s="4" customFormat="1" ht="13.5" thickBot="1">
      <c r="A399" s="62" t="s">
        <v>8</v>
      </c>
      <c r="B399" s="452" t="s">
        <v>9</v>
      </c>
      <c r="C399" s="753"/>
      <c r="D399" s="243">
        <f>D401+D404</f>
        <v>0</v>
      </c>
      <c r="E399" s="697">
        <f aca="true" t="shared" si="60" ref="E399:J399">E401+E404</f>
        <v>767</v>
      </c>
      <c r="F399" s="155">
        <f t="shared" si="60"/>
        <v>767</v>
      </c>
      <c r="G399" s="324">
        <f t="shared" si="60"/>
        <v>0</v>
      </c>
      <c r="H399" s="148">
        <f t="shared" si="60"/>
        <v>0</v>
      </c>
      <c r="I399" s="348">
        <f t="shared" si="60"/>
        <v>0</v>
      </c>
      <c r="J399" s="243">
        <f t="shared" si="60"/>
        <v>0</v>
      </c>
    </row>
    <row r="400" spans="1:10" s="4" customFormat="1" ht="12.75">
      <c r="A400" s="215">
        <v>1</v>
      </c>
      <c r="B400" s="241" t="s">
        <v>233</v>
      </c>
      <c r="C400" s="203"/>
      <c r="D400" s="819"/>
      <c r="E400" s="254"/>
      <c r="F400" s="164"/>
      <c r="G400" s="315"/>
      <c r="H400" s="149"/>
      <c r="I400" s="846"/>
      <c r="J400" s="831"/>
    </row>
    <row r="401" spans="1:10" s="4" customFormat="1" ht="12.75">
      <c r="A401" s="215"/>
      <c r="B401" s="241" t="s">
        <v>234</v>
      </c>
      <c r="C401" s="203"/>
      <c r="D401" s="427"/>
      <c r="E401" s="165">
        <f>F401+G401+H401+I401+J401</f>
        <v>450</v>
      </c>
      <c r="F401" s="160">
        <v>450</v>
      </c>
      <c r="G401" s="316"/>
      <c r="H401" s="144"/>
      <c r="I401" s="847"/>
      <c r="J401" s="554"/>
    </row>
    <row r="402" spans="1:10" s="4" customFormat="1" ht="12.75">
      <c r="A402" s="215"/>
      <c r="B402" s="241" t="s">
        <v>235</v>
      </c>
      <c r="C402" s="203"/>
      <c r="D402" s="427"/>
      <c r="E402" s="165"/>
      <c r="F402" s="160"/>
      <c r="G402" s="316"/>
      <c r="H402" s="144"/>
      <c r="I402" s="847"/>
      <c r="J402" s="554"/>
    </row>
    <row r="403" spans="1:10" s="4" customFormat="1" ht="12.75">
      <c r="A403" s="124">
        <v>2</v>
      </c>
      <c r="B403" s="396" t="s">
        <v>236</v>
      </c>
      <c r="C403" s="203"/>
      <c r="D403" s="427"/>
      <c r="E403" s="165"/>
      <c r="F403" s="160"/>
      <c r="G403" s="316"/>
      <c r="H403" s="144"/>
      <c r="I403" s="847"/>
      <c r="J403" s="554"/>
    </row>
    <row r="404" spans="1:10" s="4" customFormat="1" ht="12.75">
      <c r="A404" s="215"/>
      <c r="B404" s="241" t="s">
        <v>234</v>
      </c>
      <c r="C404" s="203"/>
      <c r="D404" s="427"/>
      <c r="E404" s="165">
        <f>F404+G404+H404+I404+J404</f>
        <v>317</v>
      </c>
      <c r="F404" s="160">
        <v>317</v>
      </c>
      <c r="G404" s="316"/>
      <c r="H404" s="144"/>
      <c r="I404" s="847"/>
      <c r="J404" s="554"/>
    </row>
    <row r="405" spans="1:10" s="4" customFormat="1" ht="13.5" thickBot="1">
      <c r="A405" s="215"/>
      <c r="B405" s="241" t="s">
        <v>235</v>
      </c>
      <c r="C405" s="203"/>
      <c r="D405" s="820"/>
      <c r="E405" s="166"/>
      <c r="F405" s="158"/>
      <c r="G405" s="317"/>
      <c r="H405" s="157"/>
      <c r="I405" s="848"/>
      <c r="J405" s="926"/>
    </row>
    <row r="406" spans="1:10" ht="12.75">
      <c r="A406" s="454" t="s">
        <v>10</v>
      </c>
      <c r="B406" s="684" t="s">
        <v>29</v>
      </c>
      <c r="C406" s="466"/>
      <c r="D406" s="827">
        <f aca="true" t="shared" si="61" ref="D406:J406">D407+D415</f>
        <v>0</v>
      </c>
      <c r="E406" s="811">
        <f t="shared" si="61"/>
        <v>683</v>
      </c>
      <c r="F406" s="455">
        <f t="shared" si="61"/>
        <v>683</v>
      </c>
      <c r="G406" s="456">
        <f t="shared" si="61"/>
        <v>0</v>
      </c>
      <c r="H406" s="457">
        <f t="shared" si="61"/>
        <v>0</v>
      </c>
      <c r="I406" s="876">
        <f t="shared" si="61"/>
        <v>0</v>
      </c>
      <c r="J406" s="827">
        <f t="shared" si="61"/>
        <v>0</v>
      </c>
    </row>
    <row r="407" spans="1:10" ht="13.5" thickBot="1">
      <c r="A407" s="64"/>
      <c r="B407" s="368" t="s">
        <v>81</v>
      </c>
      <c r="C407" s="770"/>
      <c r="D407" s="460">
        <f>D409+D411+D413</f>
        <v>0</v>
      </c>
      <c r="E407" s="810">
        <f aca="true" t="shared" si="62" ref="E407:J407">E409+E411+E413</f>
        <v>455</v>
      </c>
      <c r="F407" s="458">
        <f t="shared" si="62"/>
        <v>455</v>
      </c>
      <c r="G407" s="459">
        <f t="shared" si="62"/>
        <v>0</v>
      </c>
      <c r="H407" s="460">
        <f t="shared" si="62"/>
        <v>0</v>
      </c>
      <c r="I407" s="871">
        <f t="shared" si="62"/>
        <v>0</v>
      </c>
      <c r="J407" s="460">
        <f t="shared" si="62"/>
        <v>0</v>
      </c>
    </row>
    <row r="408" spans="1:10" ht="12.75">
      <c r="A408" s="212">
        <v>1</v>
      </c>
      <c r="B408" s="133" t="s">
        <v>246</v>
      </c>
      <c r="C408" s="237"/>
      <c r="D408" s="819"/>
      <c r="E408" s="254"/>
      <c r="F408" s="194"/>
      <c r="G408" s="156"/>
      <c r="H408" s="156"/>
      <c r="I408" s="851"/>
      <c r="J408" s="836"/>
    </row>
    <row r="409" spans="1:10" ht="15" customHeight="1">
      <c r="A409" s="212"/>
      <c r="B409" s="133" t="s">
        <v>237</v>
      </c>
      <c r="C409" s="237"/>
      <c r="D409" s="427"/>
      <c r="E409" s="165">
        <f>F409+G409+H409+I409+J409</f>
        <v>250</v>
      </c>
      <c r="F409" s="160">
        <v>250</v>
      </c>
      <c r="G409" s="159"/>
      <c r="H409" s="159"/>
      <c r="I409" s="312"/>
      <c r="J409" s="834"/>
    </row>
    <row r="410" spans="1:10" ht="14.25" customHeight="1" thickBot="1">
      <c r="A410" s="124">
        <v>2</v>
      </c>
      <c r="B410" s="132" t="s">
        <v>238</v>
      </c>
      <c r="C410" s="237"/>
      <c r="D410" s="427"/>
      <c r="E410" s="165"/>
      <c r="F410" s="400"/>
      <c r="G410" s="191"/>
      <c r="H410" s="191"/>
      <c r="I410" s="877"/>
      <c r="J410" s="946"/>
    </row>
    <row r="411" spans="1:10" ht="14.25" customHeight="1" thickBot="1">
      <c r="A411" s="215"/>
      <c r="B411" s="133" t="s">
        <v>241</v>
      </c>
      <c r="C411" s="237"/>
      <c r="D411" s="427"/>
      <c r="E411" s="165">
        <f>F411+G411+H411+I411+J411</f>
        <v>170</v>
      </c>
      <c r="F411" s="401">
        <v>170</v>
      </c>
      <c r="G411" s="199"/>
      <c r="H411" s="199"/>
      <c r="I411" s="878"/>
      <c r="J411" s="947"/>
    </row>
    <row r="412" spans="1:10" ht="14.25" customHeight="1" thickBot="1">
      <c r="A412" s="124">
        <v>3</v>
      </c>
      <c r="B412" s="132" t="s">
        <v>239</v>
      </c>
      <c r="C412" s="237"/>
      <c r="D412" s="427"/>
      <c r="E412" s="165"/>
      <c r="F412" s="401"/>
      <c r="G412" s="199"/>
      <c r="H412" s="199"/>
      <c r="I412" s="878"/>
      <c r="J412" s="947"/>
    </row>
    <row r="413" spans="1:10" ht="14.25" customHeight="1" thickBot="1">
      <c r="A413" s="215"/>
      <c r="B413" s="133" t="s">
        <v>240</v>
      </c>
      <c r="C413" s="237"/>
      <c r="D413" s="427"/>
      <c r="E413" s="165">
        <f>F413+G413+H413+I413+J413</f>
        <v>35</v>
      </c>
      <c r="F413" s="402">
        <v>35</v>
      </c>
      <c r="G413" s="199"/>
      <c r="H413" s="199"/>
      <c r="I413" s="878"/>
      <c r="J413" s="947"/>
    </row>
    <row r="414" spans="1:10" ht="14.25" customHeight="1" thickBot="1">
      <c r="A414" s="125"/>
      <c r="B414" s="79" t="s">
        <v>242</v>
      </c>
      <c r="C414" s="237"/>
      <c r="D414" s="427"/>
      <c r="E414" s="165"/>
      <c r="F414" s="402"/>
      <c r="G414" s="199"/>
      <c r="H414" s="199"/>
      <c r="I414" s="878"/>
      <c r="J414" s="947"/>
    </row>
    <row r="415" spans="1:10" ht="14.25" customHeight="1" thickBot="1">
      <c r="A415" s="62"/>
      <c r="B415" s="83" t="s">
        <v>33</v>
      </c>
      <c r="C415" s="755"/>
      <c r="D415" s="476">
        <f>D416+D417+D418</f>
        <v>0</v>
      </c>
      <c r="E415" s="707">
        <f aca="true" t="shared" si="63" ref="E415:J415">E416+E417+E418</f>
        <v>228</v>
      </c>
      <c r="F415" s="178">
        <f t="shared" si="63"/>
        <v>228</v>
      </c>
      <c r="G415" s="322">
        <f t="shared" si="63"/>
        <v>0</v>
      </c>
      <c r="H415" s="151">
        <f t="shared" si="63"/>
        <v>0</v>
      </c>
      <c r="I415" s="879">
        <f t="shared" si="63"/>
        <v>0</v>
      </c>
      <c r="J415" s="476">
        <f t="shared" si="63"/>
        <v>0</v>
      </c>
    </row>
    <row r="416" spans="1:10" ht="14.25" customHeight="1">
      <c r="A416" s="123">
        <v>1</v>
      </c>
      <c r="B416" s="131" t="s">
        <v>243</v>
      </c>
      <c r="C416" s="390"/>
      <c r="D416" s="821"/>
      <c r="E416" s="267">
        <f>F416+G416+H416+I416+J416</f>
        <v>28</v>
      </c>
      <c r="F416" s="194">
        <v>28</v>
      </c>
      <c r="G416" s="331"/>
      <c r="H416" s="152"/>
      <c r="I416" s="880"/>
      <c r="J416" s="935"/>
    </row>
    <row r="417" spans="1:10" ht="14.25" customHeight="1">
      <c r="A417" s="122">
        <v>2</v>
      </c>
      <c r="B417" s="390" t="s">
        <v>244</v>
      </c>
      <c r="C417" s="390"/>
      <c r="D417" s="426"/>
      <c r="E417" s="267">
        <f>F417+G417+H417+I417+J417</f>
        <v>50</v>
      </c>
      <c r="F417" s="161">
        <v>50</v>
      </c>
      <c r="G417" s="333"/>
      <c r="H417" s="153"/>
      <c r="I417" s="881"/>
      <c r="J417" s="948"/>
    </row>
    <row r="418" spans="1:10" ht="14.25" customHeight="1" thickBot="1">
      <c r="A418" s="114">
        <v>3</v>
      </c>
      <c r="B418" s="126" t="s">
        <v>245</v>
      </c>
      <c r="C418" s="390"/>
      <c r="D418" s="818"/>
      <c r="E418" s="461">
        <f>F418+G418+H418+I418+J418</f>
        <v>150</v>
      </c>
      <c r="F418" s="176">
        <v>150</v>
      </c>
      <c r="G418" s="332"/>
      <c r="H418" s="179"/>
      <c r="I418" s="465"/>
      <c r="J418" s="937"/>
    </row>
    <row r="419" spans="1:10" ht="14.25" customHeight="1" thickBot="1">
      <c r="A419" s="27"/>
      <c r="B419" s="84" t="s">
        <v>563</v>
      </c>
      <c r="C419" s="799"/>
      <c r="D419" s="280">
        <f>D420</f>
        <v>0</v>
      </c>
      <c r="E419" s="666">
        <f aca="true" t="shared" si="64" ref="E419:J419">E420</f>
        <v>787</v>
      </c>
      <c r="F419" s="154">
        <f t="shared" si="64"/>
        <v>787</v>
      </c>
      <c r="G419" s="318">
        <f t="shared" si="64"/>
        <v>0</v>
      </c>
      <c r="H419" s="146">
        <f t="shared" si="64"/>
        <v>0</v>
      </c>
      <c r="I419" s="882">
        <f t="shared" si="64"/>
        <v>0</v>
      </c>
      <c r="J419" s="280">
        <f t="shared" si="64"/>
        <v>0</v>
      </c>
    </row>
    <row r="420" spans="1:10" ht="14.25" customHeight="1" thickBot="1">
      <c r="A420" s="45" t="s">
        <v>10</v>
      </c>
      <c r="B420" s="28" t="s">
        <v>29</v>
      </c>
      <c r="C420" s="748"/>
      <c r="D420" s="828">
        <f>D421+D433</f>
        <v>0</v>
      </c>
      <c r="E420" s="391">
        <f aca="true" t="shared" si="65" ref="E420:J420">E421+E433</f>
        <v>787</v>
      </c>
      <c r="F420" s="143">
        <f t="shared" si="65"/>
        <v>787</v>
      </c>
      <c r="G420" s="337">
        <f t="shared" si="65"/>
        <v>0</v>
      </c>
      <c r="H420" s="142">
        <f t="shared" si="65"/>
        <v>0</v>
      </c>
      <c r="I420" s="864">
        <f t="shared" si="65"/>
        <v>0</v>
      </c>
      <c r="J420" s="828">
        <f t="shared" si="65"/>
        <v>0</v>
      </c>
    </row>
    <row r="421" spans="1:10" ht="14.25" customHeight="1" thickBot="1">
      <c r="A421" s="466"/>
      <c r="B421" s="82" t="s">
        <v>81</v>
      </c>
      <c r="C421" s="770"/>
      <c r="D421" s="476">
        <f>D423+D426+D428+D431+D432</f>
        <v>0</v>
      </c>
      <c r="E421" s="707">
        <f aca="true" t="shared" si="66" ref="E421:J421">E423+E426+E428+E431+E432</f>
        <v>658</v>
      </c>
      <c r="F421" s="178">
        <f t="shared" si="66"/>
        <v>658</v>
      </c>
      <c r="G421" s="322">
        <f t="shared" si="66"/>
        <v>0</v>
      </c>
      <c r="H421" s="151">
        <f t="shared" si="66"/>
        <v>0</v>
      </c>
      <c r="I421" s="879">
        <f t="shared" si="66"/>
        <v>0</v>
      </c>
      <c r="J421" s="476">
        <f t="shared" si="66"/>
        <v>0</v>
      </c>
    </row>
    <row r="422" spans="1:10" ht="14.25" customHeight="1">
      <c r="A422" s="101">
        <v>1</v>
      </c>
      <c r="B422" s="38" t="s">
        <v>247</v>
      </c>
      <c r="C422" s="237"/>
      <c r="D422" s="821"/>
      <c r="E422" s="254"/>
      <c r="F422" s="174"/>
      <c r="G422" s="464"/>
      <c r="H422" s="462"/>
      <c r="I422" s="883"/>
      <c r="J422" s="949"/>
    </row>
    <row r="423" spans="1:10" ht="14.25" customHeight="1">
      <c r="A423" s="101"/>
      <c r="B423" s="38" t="s">
        <v>248</v>
      </c>
      <c r="C423" s="237"/>
      <c r="D423" s="426"/>
      <c r="E423" s="165">
        <f>F423+G423+H423+I423+J423</f>
        <v>281</v>
      </c>
      <c r="F423" s="158">
        <v>281</v>
      </c>
      <c r="G423" s="332"/>
      <c r="H423" s="179"/>
      <c r="I423" s="465"/>
      <c r="J423" s="937"/>
    </row>
    <row r="424" spans="1:10" ht="14.25" customHeight="1">
      <c r="A424" s="101"/>
      <c r="B424" s="38" t="s">
        <v>68</v>
      </c>
      <c r="C424" s="237"/>
      <c r="D424" s="426"/>
      <c r="E424" s="165"/>
      <c r="F424" s="158"/>
      <c r="G424" s="332"/>
      <c r="H424" s="179"/>
      <c r="I424" s="465"/>
      <c r="J424" s="937"/>
    </row>
    <row r="425" spans="1:10" ht="14.25" customHeight="1">
      <c r="A425" s="221">
        <v>2</v>
      </c>
      <c r="B425" s="132" t="s">
        <v>249</v>
      </c>
      <c r="C425" s="237"/>
      <c r="D425" s="427"/>
      <c r="E425" s="165"/>
      <c r="F425" s="160"/>
      <c r="G425" s="325"/>
      <c r="H425" s="167"/>
      <c r="I425" s="881"/>
      <c r="J425" s="948"/>
    </row>
    <row r="426" spans="1:10" ht="14.25" customHeight="1">
      <c r="A426" s="220"/>
      <c r="B426" s="133" t="s">
        <v>250</v>
      </c>
      <c r="C426" s="237"/>
      <c r="D426" s="427"/>
      <c r="E426" s="165">
        <f aca="true" t="shared" si="67" ref="E426:E432">F426+G426+H426+I426+J426</f>
        <v>53</v>
      </c>
      <c r="F426" s="160">
        <v>53</v>
      </c>
      <c r="G426" s="325"/>
      <c r="H426" s="167"/>
      <c r="I426" s="881"/>
      <c r="J426" s="948"/>
    </row>
    <row r="427" spans="1:10" ht="14.25" customHeight="1">
      <c r="A427" s="101">
        <v>3</v>
      </c>
      <c r="B427" s="132" t="s">
        <v>251</v>
      </c>
      <c r="C427" s="237"/>
      <c r="D427" s="427"/>
      <c r="E427" s="165"/>
      <c r="F427" s="160"/>
      <c r="G427" s="325"/>
      <c r="H427" s="167"/>
      <c r="I427" s="881"/>
      <c r="J427" s="948"/>
    </row>
    <row r="428" spans="1:10" ht="14.25" customHeight="1">
      <c r="A428" s="101"/>
      <c r="B428" s="133" t="s">
        <v>252</v>
      </c>
      <c r="C428" s="237"/>
      <c r="D428" s="427"/>
      <c r="E428" s="165">
        <f t="shared" si="67"/>
        <v>259</v>
      </c>
      <c r="F428" s="158">
        <v>259</v>
      </c>
      <c r="G428" s="403"/>
      <c r="H428" s="288"/>
      <c r="I428" s="465"/>
      <c r="J428" s="937"/>
    </row>
    <row r="429" spans="1:10" ht="14.25" customHeight="1">
      <c r="A429" s="78"/>
      <c r="B429" s="133" t="s">
        <v>253</v>
      </c>
      <c r="C429" s="237"/>
      <c r="D429" s="427"/>
      <c r="E429" s="165"/>
      <c r="F429" s="158"/>
      <c r="G429" s="403"/>
      <c r="H429" s="288"/>
      <c r="I429" s="465"/>
      <c r="J429" s="937"/>
    </row>
    <row r="430" spans="1:10" ht="14.25" customHeight="1">
      <c r="A430" s="365">
        <v>4</v>
      </c>
      <c r="B430" s="132" t="s">
        <v>254</v>
      </c>
      <c r="C430" s="237"/>
      <c r="D430" s="427"/>
      <c r="E430" s="165"/>
      <c r="F430" s="160"/>
      <c r="G430" s="325"/>
      <c r="H430" s="167"/>
      <c r="I430" s="881"/>
      <c r="J430" s="948"/>
    </row>
    <row r="431" spans="1:10" ht="14.25" customHeight="1">
      <c r="A431" s="367"/>
      <c r="B431" s="133" t="s">
        <v>255</v>
      </c>
      <c r="C431" s="237"/>
      <c r="D431" s="427"/>
      <c r="E431" s="165">
        <f t="shared" si="67"/>
        <v>50</v>
      </c>
      <c r="F431" s="160">
        <v>50</v>
      </c>
      <c r="G431" s="325"/>
      <c r="H431" s="167"/>
      <c r="I431" s="881"/>
      <c r="J431" s="948"/>
    </row>
    <row r="432" spans="1:10" ht="14.25" customHeight="1" thickBot="1">
      <c r="A432" s="365">
        <v>5</v>
      </c>
      <c r="B432" s="132" t="s">
        <v>256</v>
      </c>
      <c r="C432" s="237"/>
      <c r="D432" s="820"/>
      <c r="E432" s="166">
        <f t="shared" si="67"/>
        <v>15</v>
      </c>
      <c r="F432" s="158">
        <v>15</v>
      </c>
      <c r="G432" s="403"/>
      <c r="H432" s="288"/>
      <c r="I432" s="465"/>
      <c r="J432" s="937"/>
    </row>
    <row r="433" spans="1:10" ht="13.5" thickBot="1">
      <c r="A433" s="62"/>
      <c r="B433" s="83" t="s">
        <v>33</v>
      </c>
      <c r="C433" s="755"/>
      <c r="D433" s="476">
        <f>D434+D435+D436+D437+D438+D439</f>
        <v>0</v>
      </c>
      <c r="E433" s="707">
        <f aca="true" t="shared" si="68" ref="E433:J433">E434+E435+E436+E437+E438+E439</f>
        <v>129</v>
      </c>
      <c r="F433" s="178">
        <f t="shared" si="68"/>
        <v>129</v>
      </c>
      <c r="G433" s="322">
        <f t="shared" si="68"/>
        <v>0</v>
      </c>
      <c r="H433" s="151">
        <f t="shared" si="68"/>
        <v>0</v>
      </c>
      <c r="I433" s="879">
        <f t="shared" si="68"/>
        <v>0</v>
      </c>
      <c r="J433" s="476">
        <f t="shared" si="68"/>
        <v>0</v>
      </c>
    </row>
    <row r="434" spans="1:10" ht="12.75">
      <c r="A434" s="102">
        <v>1</v>
      </c>
      <c r="B434" s="79" t="s">
        <v>58</v>
      </c>
      <c r="C434" s="237"/>
      <c r="D434" s="821"/>
      <c r="E434" s="184">
        <f aca="true" t="shared" si="69" ref="E434:E439">F434+G434+H434+I434+J434</f>
        <v>25</v>
      </c>
      <c r="F434" s="141">
        <v>25</v>
      </c>
      <c r="G434" s="319"/>
      <c r="H434" s="152"/>
      <c r="I434" s="880"/>
      <c r="J434" s="935"/>
    </row>
    <row r="435" spans="1:10" ht="13.5" thickBot="1">
      <c r="A435" s="112">
        <v>2</v>
      </c>
      <c r="B435" s="132" t="s">
        <v>80</v>
      </c>
      <c r="C435" s="237"/>
      <c r="D435" s="426"/>
      <c r="E435" s="275">
        <f t="shared" si="69"/>
        <v>10</v>
      </c>
      <c r="F435" s="140">
        <v>10</v>
      </c>
      <c r="G435" s="321"/>
      <c r="H435" s="179"/>
      <c r="I435" s="465"/>
      <c r="J435" s="937"/>
    </row>
    <row r="436" spans="1:10" ht="13.5" thickBot="1">
      <c r="A436" s="230">
        <v>3</v>
      </c>
      <c r="B436" s="237" t="s">
        <v>257</v>
      </c>
      <c r="C436" s="237"/>
      <c r="D436" s="426"/>
      <c r="E436" s="275">
        <f t="shared" si="69"/>
        <v>7</v>
      </c>
      <c r="F436" s="178">
        <v>7</v>
      </c>
      <c r="G436" s="322"/>
      <c r="H436" s="180"/>
      <c r="I436" s="884"/>
      <c r="J436" s="950"/>
    </row>
    <row r="437" spans="1:10" ht="12.75">
      <c r="A437" s="230">
        <v>4</v>
      </c>
      <c r="B437" s="237" t="s">
        <v>259</v>
      </c>
      <c r="C437" s="237"/>
      <c r="D437" s="426"/>
      <c r="E437" s="275">
        <f t="shared" si="69"/>
        <v>50</v>
      </c>
      <c r="F437" s="175">
        <v>50</v>
      </c>
      <c r="G437" s="320"/>
      <c r="H437" s="153"/>
      <c r="I437" s="881"/>
      <c r="J437" s="948"/>
    </row>
    <row r="438" spans="1:10" ht="12.75">
      <c r="A438" s="230">
        <v>5</v>
      </c>
      <c r="B438" s="237" t="s">
        <v>258</v>
      </c>
      <c r="C438" s="237"/>
      <c r="D438" s="426"/>
      <c r="E438" s="275">
        <f t="shared" si="69"/>
        <v>7</v>
      </c>
      <c r="F438" s="175">
        <v>7</v>
      </c>
      <c r="G438" s="320"/>
      <c r="H438" s="153"/>
      <c r="I438" s="881"/>
      <c r="J438" s="948"/>
    </row>
    <row r="439" spans="1:10" ht="13.5" thickBot="1">
      <c r="A439" s="467">
        <v>6</v>
      </c>
      <c r="B439" s="133" t="s">
        <v>260</v>
      </c>
      <c r="C439" s="237"/>
      <c r="D439" s="818"/>
      <c r="E439" s="307">
        <f t="shared" si="69"/>
        <v>30</v>
      </c>
      <c r="F439" s="140">
        <v>30</v>
      </c>
      <c r="G439" s="321"/>
      <c r="H439" s="179"/>
      <c r="I439" s="465"/>
      <c r="J439" s="937"/>
    </row>
    <row r="440" spans="1:10" ht="13.5" thickBot="1">
      <c r="A440" s="234"/>
      <c r="B440" s="235" t="s">
        <v>560</v>
      </c>
      <c r="C440" s="800"/>
      <c r="D440" s="1006">
        <f>D441</f>
        <v>10</v>
      </c>
      <c r="E440" s="706">
        <f aca="true" t="shared" si="70" ref="E440:J440">E441</f>
        <v>10</v>
      </c>
      <c r="F440" s="195">
        <f t="shared" si="70"/>
        <v>10</v>
      </c>
      <c r="G440" s="330">
        <f t="shared" si="70"/>
        <v>0</v>
      </c>
      <c r="H440" s="181">
        <f t="shared" si="70"/>
        <v>0</v>
      </c>
      <c r="I440" s="885">
        <f t="shared" si="70"/>
        <v>0</v>
      </c>
      <c r="J440" s="547">
        <f t="shared" si="70"/>
        <v>0</v>
      </c>
    </row>
    <row r="441" spans="1:10" ht="13.5" thickBot="1">
      <c r="A441" s="45" t="s">
        <v>10</v>
      </c>
      <c r="B441" s="28" t="s">
        <v>29</v>
      </c>
      <c r="C441" s="748"/>
      <c r="D441" s="995">
        <f>D442</f>
        <v>10</v>
      </c>
      <c r="E441" s="311">
        <f aca="true" t="shared" si="71" ref="E441:J441">E442</f>
        <v>10</v>
      </c>
      <c r="F441" s="174">
        <f t="shared" si="71"/>
        <v>10</v>
      </c>
      <c r="G441" s="336">
        <f t="shared" si="71"/>
        <v>0</v>
      </c>
      <c r="H441" s="150">
        <f t="shared" si="71"/>
        <v>0</v>
      </c>
      <c r="I441" s="853">
        <f t="shared" si="71"/>
        <v>0</v>
      </c>
      <c r="J441" s="829">
        <f t="shared" si="71"/>
        <v>0</v>
      </c>
    </row>
    <row r="442" spans="1:10" ht="13.5" thickBot="1">
      <c r="A442" s="448"/>
      <c r="B442" s="81" t="s">
        <v>33</v>
      </c>
      <c r="C442" s="755"/>
      <c r="D442" s="475">
        <f>D443+D444</f>
        <v>10</v>
      </c>
      <c r="E442" s="707">
        <f aca="true" t="shared" si="72" ref="E442:J442">E443+E444</f>
        <v>10</v>
      </c>
      <c r="F442" s="178">
        <f t="shared" si="72"/>
        <v>10</v>
      </c>
      <c r="G442" s="322">
        <f t="shared" si="72"/>
        <v>0</v>
      </c>
      <c r="H442" s="151">
        <f t="shared" si="72"/>
        <v>0</v>
      </c>
      <c r="I442" s="879">
        <f t="shared" si="72"/>
        <v>0</v>
      </c>
      <c r="J442" s="476">
        <f t="shared" si="72"/>
        <v>0</v>
      </c>
    </row>
    <row r="443" spans="1:10" ht="12.75">
      <c r="A443" s="220">
        <v>1</v>
      </c>
      <c r="B443" s="79" t="s">
        <v>228</v>
      </c>
      <c r="C443" s="237"/>
      <c r="D443" s="819">
        <v>3</v>
      </c>
      <c r="E443" s="254">
        <f>F443+G443+H443+I443+J443</f>
        <v>3</v>
      </c>
      <c r="F443" s="164">
        <v>3</v>
      </c>
      <c r="G443" s="319"/>
      <c r="H443" s="152"/>
      <c r="I443" s="880"/>
      <c r="J443" s="935"/>
    </row>
    <row r="444" spans="1:10" ht="13.5" thickBot="1">
      <c r="A444" s="78">
        <v>2</v>
      </c>
      <c r="B444" s="132" t="s">
        <v>229</v>
      </c>
      <c r="C444" s="237"/>
      <c r="D444" s="820">
        <v>7</v>
      </c>
      <c r="E444" s="166">
        <f>F444+G444+H444+I444+J444</f>
        <v>7</v>
      </c>
      <c r="F444" s="174">
        <v>7</v>
      </c>
      <c r="G444" s="337"/>
      <c r="H444" s="162"/>
      <c r="I444" s="253"/>
      <c r="J444" s="938"/>
    </row>
    <row r="445" spans="1:10" ht="13.5" thickBot="1">
      <c r="A445" s="236"/>
      <c r="B445" s="63" t="s">
        <v>562</v>
      </c>
      <c r="C445" s="800"/>
      <c r="D445" s="547">
        <f>D446</f>
        <v>0</v>
      </c>
      <c r="E445" s="706">
        <f aca="true" t="shared" si="73" ref="E445:J445">E446</f>
        <v>325</v>
      </c>
      <c r="F445" s="195">
        <f t="shared" si="73"/>
        <v>325</v>
      </c>
      <c r="G445" s="330">
        <f t="shared" si="73"/>
        <v>0</v>
      </c>
      <c r="H445" s="181">
        <f t="shared" si="73"/>
        <v>0</v>
      </c>
      <c r="I445" s="885">
        <f t="shared" si="73"/>
        <v>0</v>
      </c>
      <c r="J445" s="547">
        <f t="shared" si="73"/>
        <v>0</v>
      </c>
    </row>
    <row r="446" spans="1:10" ht="13.5" thickBot="1">
      <c r="A446" s="45" t="s">
        <v>10</v>
      </c>
      <c r="B446" s="28" t="s">
        <v>36</v>
      </c>
      <c r="C446" s="748"/>
      <c r="D446" s="829">
        <f>D447+D449</f>
        <v>0</v>
      </c>
      <c r="E446" s="311">
        <f aca="true" t="shared" si="74" ref="E446:J446">E447+E449</f>
        <v>325</v>
      </c>
      <c r="F446" s="174">
        <f t="shared" si="74"/>
        <v>325</v>
      </c>
      <c r="G446" s="336">
        <f t="shared" si="74"/>
        <v>0</v>
      </c>
      <c r="H446" s="150">
        <f t="shared" si="74"/>
        <v>0</v>
      </c>
      <c r="I446" s="853">
        <f t="shared" si="74"/>
        <v>0</v>
      </c>
      <c r="J446" s="829">
        <f t="shared" si="74"/>
        <v>0</v>
      </c>
    </row>
    <row r="447" spans="1:10" ht="13.5" thickBot="1">
      <c r="A447" s="91"/>
      <c r="B447" s="82" t="s">
        <v>38</v>
      </c>
      <c r="C447" s="770"/>
      <c r="D447" s="243">
        <f aca="true" t="shared" si="75" ref="D447:J447">D448</f>
        <v>0</v>
      </c>
      <c r="E447" s="697">
        <f t="shared" si="75"/>
        <v>80</v>
      </c>
      <c r="F447" s="155">
        <f t="shared" si="75"/>
        <v>80</v>
      </c>
      <c r="G447" s="324">
        <f t="shared" si="75"/>
        <v>0</v>
      </c>
      <c r="H447" s="148">
        <f t="shared" si="75"/>
        <v>0</v>
      </c>
      <c r="I447" s="348">
        <f t="shared" si="75"/>
        <v>0</v>
      </c>
      <c r="J447" s="243">
        <f t="shared" si="75"/>
        <v>0</v>
      </c>
    </row>
    <row r="448" spans="1:10" ht="13.5" thickBot="1">
      <c r="A448" s="101">
        <v>1</v>
      </c>
      <c r="B448" s="241" t="s">
        <v>82</v>
      </c>
      <c r="C448" s="203"/>
      <c r="D448" s="829"/>
      <c r="E448" s="311">
        <f>F448+G448+H448+I448+J448</f>
        <v>80</v>
      </c>
      <c r="F448" s="174">
        <v>80</v>
      </c>
      <c r="G448" s="336"/>
      <c r="H448" s="150"/>
      <c r="I448" s="853"/>
      <c r="J448" s="938"/>
    </row>
    <row r="449" spans="1:10" ht="13.5" thickBot="1">
      <c r="A449" s="449"/>
      <c r="B449" s="83" t="s">
        <v>33</v>
      </c>
      <c r="C449" s="755"/>
      <c r="D449" s="243">
        <f>D450+D451+D452</f>
        <v>0</v>
      </c>
      <c r="E449" s="697">
        <f aca="true" t="shared" si="76" ref="E449:J449">E450+E451+E452</f>
        <v>245</v>
      </c>
      <c r="F449" s="155">
        <f t="shared" si="76"/>
        <v>245</v>
      </c>
      <c r="G449" s="324">
        <f t="shared" si="76"/>
        <v>0</v>
      </c>
      <c r="H449" s="148">
        <f t="shared" si="76"/>
        <v>0</v>
      </c>
      <c r="I449" s="348">
        <f t="shared" si="76"/>
        <v>0</v>
      </c>
      <c r="J449" s="243">
        <f t="shared" si="76"/>
        <v>0</v>
      </c>
    </row>
    <row r="450" spans="1:10" s="4" customFormat="1" ht="12.75">
      <c r="A450" s="220">
        <v>1</v>
      </c>
      <c r="B450" s="134" t="s">
        <v>581</v>
      </c>
      <c r="C450" s="127"/>
      <c r="D450" s="819"/>
      <c r="E450" s="254">
        <f>F450+G450+H450+I450+J450</f>
        <v>90</v>
      </c>
      <c r="F450" s="164">
        <v>90</v>
      </c>
      <c r="G450" s="328"/>
      <c r="H450" s="164"/>
      <c r="I450" s="854"/>
      <c r="J450" s="838"/>
    </row>
    <row r="451" spans="1:10" s="4" customFormat="1" ht="12.75">
      <c r="A451" s="230">
        <v>2</v>
      </c>
      <c r="B451" s="127" t="s">
        <v>230</v>
      </c>
      <c r="C451" s="127"/>
      <c r="D451" s="427"/>
      <c r="E451" s="254">
        <f>F451+G451+H451+I451+J451</f>
        <v>80</v>
      </c>
      <c r="F451" s="160">
        <v>80</v>
      </c>
      <c r="G451" s="335"/>
      <c r="H451" s="160"/>
      <c r="I451" s="855"/>
      <c r="J451" s="942"/>
    </row>
    <row r="452" spans="1:10" s="4" customFormat="1" ht="13.5" thickBot="1">
      <c r="A452" s="230">
        <v>3</v>
      </c>
      <c r="B452" s="127" t="s">
        <v>231</v>
      </c>
      <c r="C452" s="127"/>
      <c r="D452" s="427"/>
      <c r="E452" s="254">
        <f>F452+G452+H452+I452+J452</f>
        <v>75</v>
      </c>
      <c r="F452" s="160">
        <v>75</v>
      </c>
      <c r="G452" s="335"/>
      <c r="H452" s="160"/>
      <c r="I452" s="855"/>
      <c r="J452" s="942"/>
    </row>
    <row r="453" spans="1:10" ht="13.5" thickBot="1">
      <c r="A453" s="236"/>
      <c r="B453" s="63" t="s">
        <v>561</v>
      </c>
      <c r="C453" s="800"/>
      <c r="D453" s="547">
        <f>D454</f>
        <v>0</v>
      </c>
      <c r="E453" s="706">
        <f aca="true" t="shared" si="77" ref="E453:J453">E454</f>
        <v>189</v>
      </c>
      <c r="F453" s="195">
        <f t="shared" si="77"/>
        <v>189</v>
      </c>
      <c r="G453" s="330">
        <f t="shared" si="77"/>
        <v>0</v>
      </c>
      <c r="H453" s="181">
        <f t="shared" si="77"/>
        <v>0</v>
      </c>
      <c r="I453" s="885">
        <f t="shared" si="77"/>
        <v>0</v>
      </c>
      <c r="J453" s="547">
        <f t="shared" si="77"/>
        <v>0</v>
      </c>
    </row>
    <row r="454" spans="1:10" ht="13.5" thickBot="1">
      <c r="A454" s="89" t="s">
        <v>10</v>
      </c>
      <c r="B454" s="30" t="s">
        <v>28</v>
      </c>
      <c r="C454" s="764"/>
      <c r="D454" s="829">
        <f>D455</f>
        <v>0</v>
      </c>
      <c r="E454" s="311">
        <f aca="true" t="shared" si="78" ref="E454:J454">E455</f>
        <v>189</v>
      </c>
      <c r="F454" s="174">
        <f t="shared" si="78"/>
        <v>189</v>
      </c>
      <c r="G454" s="336">
        <f t="shared" si="78"/>
        <v>0</v>
      </c>
      <c r="H454" s="150">
        <f t="shared" si="78"/>
        <v>0</v>
      </c>
      <c r="I454" s="853">
        <f t="shared" si="78"/>
        <v>0</v>
      </c>
      <c r="J454" s="829">
        <f t="shared" si="78"/>
        <v>0</v>
      </c>
    </row>
    <row r="455" spans="1:10" ht="13.5" thickBot="1">
      <c r="A455" s="91"/>
      <c r="B455" s="81" t="s">
        <v>33</v>
      </c>
      <c r="C455" s="755"/>
      <c r="D455" s="243">
        <f>D456+D457+D458</f>
        <v>0</v>
      </c>
      <c r="E455" s="697">
        <f aca="true" t="shared" si="79" ref="E455:J455">E456+E457+E458</f>
        <v>189</v>
      </c>
      <c r="F455" s="155">
        <f t="shared" si="79"/>
        <v>189</v>
      </c>
      <c r="G455" s="324">
        <f t="shared" si="79"/>
        <v>0</v>
      </c>
      <c r="H455" s="148">
        <f t="shared" si="79"/>
        <v>0</v>
      </c>
      <c r="I455" s="348">
        <f t="shared" si="79"/>
        <v>0</v>
      </c>
      <c r="J455" s="243">
        <f t="shared" si="79"/>
        <v>0</v>
      </c>
    </row>
    <row r="456" spans="1:10" ht="12.75">
      <c r="A456" s="220">
        <v>1</v>
      </c>
      <c r="B456" s="39" t="s">
        <v>78</v>
      </c>
      <c r="C456" s="203"/>
      <c r="D456" s="819"/>
      <c r="E456" s="254">
        <f>F456+G456+H456+I456+J456</f>
        <v>14</v>
      </c>
      <c r="F456" s="164">
        <v>14</v>
      </c>
      <c r="G456" s="164"/>
      <c r="H456" s="149"/>
      <c r="I456" s="846"/>
      <c r="J456" s="935"/>
    </row>
    <row r="457" spans="1:10" ht="12.75">
      <c r="A457" s="230">
        <v>2</v>
      </c>
      <c r="B457" s="203" t="s">
        <v>79</v>
      </c>
      <c r="C457" s="203"/>
      <c r="D457" s="823"/>
      <c r="E457" s="165">
        <f>F457+G457+H457+I457+J457</f>
        <v>15</v>
      </c>
      <c r="F457" s="219">
        <v>15</v>
      </c>
      <c r="G457" s="219"/>
      <c r="H457" s="219"/>
      <c r="I457" s="870"/>
      <c r="J457" s="823"/>
    </row>
    <row r="458" spans="1:10" ht="13.5" thickBot="1">
      <c r="A458" s="221">
        <v>3</v>
      </c>
      <c r="B458" s="396" t="s">
        <v>232</v>
      </c>
      <c r="C458" s="203"/>
      <c r="D458" s="830"/>
      <c r="E458" s="166">
        <f>F458+G458+H458+I458+J458</f>
        <v>160</v>
      </c>
      <c r="F458" s="233">
        <v>160</v>
      </c>
      <c r="G458" s="233"/>
      <c r="H458" s="233"/>
      <c r="I458" s="886"/>
      <c r="J458" s="830"/>
    </row>
    <row r="459" spans="1:10" ht="13.5" thickBot="1">
      <c r="A459" s="31" t="s">
        <v>59</v>
      </c>
      <c r="B459" s="47" t="s">
        <v>566</v>
      </c>
      <c r="C459" s="765">
        <f>C462</f>
        <v>101.8</v>
      </c>
      <c r="D459" s="207">
        <f>D462+D570</f>
        <v>19039.8</v>
      </c>
      <c r="E459" s="708">
        <f aca="true" t="shared" si="80" ref="E459:J459">E460+E461+E462</f>
        <v>5796.8</v>
      </c>
      <c r="F459" s="169">
        <f t="shared" si="80"/>
        <v>5701.17</v>
      </c>
      <c r="G459" s="169">
        <f t="shared" si="80"/>
        <v>81.29</v>
      </c>
      <c r="H459" s="169">
        <f t="shared" si="80"/>
        <v>14.34</v>
      </c>
      <c r="I459" s="887">
        <f t="shared" si="80"/>
        <v>0</v>
      </c>
      <c r="J459" s="281">
        <f t="shared" si="80"/>
        <v>0</v>
      </c>
    </row>
    <row r="460" spans="1:10" ht="12.75">
      <c r="A460" s="9" t="s">
        <v>6</v>
      </c>
      <c r="B460" s="9" t="s">
        <v>18</v>
      </c>
      <c r="C460" s="748"/>
      <c r="D460" s="826"/>
      <c r="E460" s="269"/>
      <c r="F460" s="119"/>
      <c r="G460" s="119"/>
      <c r="H460" s="119"/>
      <c r="I460" s="600"/>
      <c r="J460" s="826"/>
    </row>
    <row r="461" spans="1:10" ht="12.75">
      <c r="A461" s="9" t="s">
        <v>8</v>
      </c>
      <c r="B461" s="9" t="s">
        <v>9</v>
      </c>
      <c r="C461" s="748"/>
      <c r="D461" s="430"/>
      <c r="E461" s="269"/>
      <c r="F461" s="153"/>
      <c r="G461" s="153"/>
      <c r="H461" s="153"/>
      <c r="I461" s="881"/>
      <c r="J461" s="948"/>
    </row>
    <row r="462" spans="1:10" ht="13.5" thickBot="1">
      <c r="A462" s="9" t="s">
        <v>10</v>
      </c>
      <c r="B462" s="9" t="s">
        <v>41</v>
      </c>
      <c r="C462" s="749">
        <f>C570</f>
        <v>101.8</v>
      </c>
      <c r="D462" s="818">
        <f>D463+D488+D566</f>
        <v>18938</v>
      </c>
      <c r="E462" s="307">
        <f>F462+G462+H462+I462+J462</f>
        <v>5796.8</v>
      </c>
      <c r="F462" s="140">
        <f>F463+F488+F566+F570</f>
        <v>5701.17</v>
      </c>
      <c r="G462" s="140">
        <f>G463+G488+G566+G570</f>
        <v>81.29</v>
      </c>
      <c r="H462" s="140">
        <f>H463+H488+H566+H570</f>
        <v>14.34</v>
      </c>
      <c r="I462" s="859">
        <f>I463+I488+I566+I570</f>
        <v>0</v>
      </c>
      <c r="J462" s="294">
        <f>J463+J488+J566+J570</f>
        <v>0</v>
      </c>
    </row>
    <row r="463" spans="1:10" ht="13.5" thickBot="1">
      <c r="A463" s="27"/>
      <c r="B463" s="92" t="s">
        <v>19</v>
      </c>
      <c r="C463" s="801"/>
      <c r="D463" s="1007">
        <f>D464+D465+D466</f>
        <v>1610</v>
      </c>
      <c r="E463" s="710">
        <f aca="true" t="shared" si="81" ref="E463:J463">E464+E465+E466</f>
        <v>1209</v>
      </c>
      <c r="F463" s="196">
        <f t="shared" si="81"/>
        <v>1209</v>
      </c>
      <c r="G463" s="651">
        <f t="shared" si="81"/>
        <v>0</v>
      </c>
      <c r="H463" s="182">
        <f t="shared" si="81"/>
        <v>0</v>
      </c>
      <c r="I463" s="888">
        <f t="shared" si="81"/>
        <v>0</v>
      </c>
      <c r="J463" s="951">
        <f t="shared" si="81"/>
        <v>0</v>
      </c>
    </row>
    <row r="464" spans="1:10" s="4" customFormat="1" ht="12.75">
      <c r="A464" s="9" t="s">
        <v>6</v>
      </c>
      <c r="B464" s="9" t="s">
        <v>18</v>
      </c>
      <c r="C464" s="748"/>
      <c r="D464" s="831"/>
      <c r="E464" s="271"/>
      <c r="F464" s="164"/>
      <c r="G464" s="484"/>
      <c r="H464" s="164"/>
      <c r="I464" s="854"/>
      <c r="J464" s="819"/>
    </row>
    <row r="465" spans="1:10" s="4" customFormat="1" ht="12.75">
      <c r="A465" s="9" t="s">
        <v>8</v>
      </c>
      <c r="B465" s="9" t="s">
        <v>9</v>
      </c>
      <c r="C465" s="748"/>
      <c r="D465" s="554"/>
      <c r="E465" s="272"/>
      <c r="F465" s="160"/>
      <c r="G465" s="482"/>
      <c r="H465" s="160"/>
      <c r="I465" s="855"/>
      <c r="J465" s="427"/>
    </row>
    <row r="466" spans="1:10" ht="13.5" thickBot="1">
      <c r="A466" s="10" t="s">
        <v>10</v>
      </c>
      <c r="B466" s="16" t="s">
        <v>36</v>
      </c>
      <c r="C466" s="748"/>
      <c r="D466" s="426">
        <f>D467+D476+D481+D484</f>
        <v>1610</v>
      </c>
      <c r="E466" s="275">
        <f aca="true" t="shared" si="82" ref="E466:J466">E467+E476+E481+E484</f>
        <v>1209</v>
      </c>
      <c r="F466" s="175">
        <f t="shared" si="82"/>
        <v>1209</v>
      </c>
      <c r="G466" s="488">
        <f t="shared" si="82"/>
        <v>0</v>
      </c>
      <c r="H466" s="145">
        <f t="shared" si="82"/>
        <v>0</v>
      </c>
      <c r="I466" s="889">
        <f t="shared" si="82"/>
        <v>0</v>
      </c>
      <c r="J466" s="430">
        <f t="shared" si="82"/>
        <v>0</v>
      </c>
    </row>
    <row r="467" spans="1:10" ht="13.5" thickBot="1">
      <c r="A467" s="33"/>
      <c r="B467" s="246" t="s">
        <v>65</v>
      </c>
      <c r="C467" s="800"/>
      <c r="D467" s="1008">
        <f>D468+D474</f>
        <v>248</v>
      </c>
      <c r="E467" s="711">
        <f aca="true" t="shared" si="83" ref="E467:J467">E468+E474</f>
        <v>248</v>
      </c>
      <c r="F467" s="515">
        <f t="shared" si="83"/>
        <v>248</v>
      </c>
      <c r="G467" s="588">
        <f t="shared" si="83"/>
        <v>0</v>
      </c>
      <c r="H467" s="520">
        <f t="shared" si="83"/>
        <v>0</v>
      </c>
      <c r="I467" s="890">
        <f t="shared" si="83"/>
        <v>0</v>
      </c>
      <c r="J467" s="952">
        <f t="shared" si="83"/>
        <v>0</v>
      </c>
    </row>
    <row r="468" spans="1:10" ht="13.5" thickBot="1">
      <c r="A468" s="61"/>
      <c r="B468" s="83" t="s">
        <v>37</v>
      </c>
      <c r="C468" s="755"/>
      <c r="D468" s="475">
        <f>D469+D470+D472</f>
        <v>233</v>
      </c>
      <c r="E468" s="707">
        <f aca="true" t="shared" si="84" ref="E468:J468">E469+E470+E472</f>
        <v>233</v>
      </c>
      <c r="F468" s="178">
        <f t="shared" si="84"/>
        <v>233</v>
      </c>
      <c r="G468" s="586">
        <f t="shared" si="84"/>
        <v>0</v>
      </c>
      <c r="H468" s="151">
        <f t="shared" si="84"/>
        <v>0</v>
      </c>
      <c r="I468" s="879">
        <f t="shared" si="84"/>
        <v>0</v>
      </c>
      <c r="J468" s="476">
        <f t="shared" si="84"/>
        <v>0</v>
      </c>
    </row>
    <row r="469" spans="1:10" ht="12.75">
      <c r="A469" s="125">
        <v>1</v>
      </c>
      <c r="B469" s="36" t="s">
        <v>441</v>
      </c>
      <c r="C469" s="670"/>
      <c r="D469" s="1001">
        <v>158</v>
      </c>
      <c r="E469" s="626">
        <f>F469+G469+H469+I469+J469</f>
        <v>158</v>
      </c>
      <c r="F469" s="516">
        <v>158</v>
      </c>
      <c r="G469" s="331"/>
      <c r="H469" s="152"/>
      <c r="I469" s="880"/>
      <c r="J469" s="935"/>
    </row>
    <row r="470" spans="1:10" ht="12.75">
      <c r="A470" s="114">
        <v>2</v>
      </c>
      <c r="B470" s="23" t="s">
        <v>438</v>
      </c>
      <c r="C470" s="670"/>
      <c r="D470" s="206">
        <v>40</v>
      </c>
      <c r="E470" s="626">
        <f>F470+G470+H470+I470+J470</f>
        <v>40</v>
      </c>
      <c r="F470" s="198">
        <v>40</v>
      </c>
      <c r="G470" s="332"/>
      <c r="H470" s="179"/>
      <c r="I470" s="465"/>
      <c r="J470" s="937"/>
    </row>
    <row r="471" spans="1:10" ht="12.75">
      <c r="A471" s="212"/>
      <c r="B471" s="23" t="s">
        <v>442</v>
      </c>
      <c r="C471" s="670"/>
      <c r="D471" s="206"/>
      <c r="E471" s="626"/>
      <c r="F471" s="198"/>
      <c r="G471" s="332"/>
      <c r="H471" s="179"/>
      <c r="I471" s="465"/>
      <c r="J471" s="937"/>
    </row>
    <row r="472" spans="1:10" ht="12.75">
      <c r="A472" s="124">
        <v>3</v>
      </c>
      <c r="B472" s="118" t="s">
        <v>439</v>
      </c>
      <c r="C472" s="670"/>
      <c r="D472" s="996">
        <v>35</v>
      </c>
      <c r="E472" s="626">
        <f>F472+G472+H472+I472+J472</f>
        <v>35</v>
      </c>
      <c r="F472" s="193">
        <v>35</v>
      </c>
      <c r="G472" s="333"/>
      <c r="H472" s="153"/>
      <c r="I472" s="881"/>
      <c r="J472" s="948"/>
    </row>
    <row r="473" spans="1:10" ht="13.5" thickBot="1">
      <c r="A473" s="125"/>
      <c r="B473" s="36" t="s">
        <v>442</v>
      </c>
      <c r="C473" s="670"/>
      <c r="D473" s="1009"/>
      <c r="E473" s="626"/>
      <c r="F473" s="514"/>
      <c r="G473" s="334"/>
      <c r="H473" s="162"/>
      <c r="I473" s="253"/>
      <c r="J473" s="938"/>
    </row>
    <row r="474" spans="1:10" ht="13.5" thickBot="1">
      <c r="A474" s="518"/>
      <c r="B474" s="95" t="s">
        <v>33</v>
      </c>
      <c r="C474" s="755"/>
      <c r="D474" s="997">
        <f>D475</f>
        <v>15</v>
      </c>
      <c r="E474" s="712">
        <f aca="true" t="shared" si="85" ref="E474:J474">E475</f>
        <v>15</v>
      </c>
      <c r="F474" s="517">
        <f t="shared" si="85"/>
        <v>15</v>
      </c>
      <c r="G474" s="522">
        <f t="shared" si="85"/>
        <v>0</v>
      </c>
      <c r="H474" s="519">
        <f t="shared" si="85"/>
        <v>0</v>
      </c>
      <c r="I474" s="891">
        <f t="shared" si="85"/>
        <v>0</v>
      </c>
      <c r="J474" s="953">
        <f t="shared" si="85"/>
        <v>0</v>
      </c>
    </row>
    <row r="475" spans="1:10" ht="13.5" thickBot="1">
      <c r="A475" s="212">
        <v>1</v>
      </c>
      <c r="B475" s="387" t="s">
        <v>440</v>
      </c>
      <c r="C475" s="670"/>
      <c r="D475" s="1009">
        <v>15</v>
      </c>
      <c r="E475" s="311">
        <f>F475+G475+H475+I475+J475</f>
        <v>15</v>
      </c>
      <c r="F475" s="462">
        <v>15</v>
      </c>
      <c r="G475" s="334"/>
      <c r="H475" s="162"/>
      <c r="I475" s="253"/>
      <c r="J475" s="937"/>
    </row>
    <row r="476" spans="1:10" s="4" customFormat="1" ht="14.25" customHeight="1" thickBot="1">
      <c r="A476" s="12"/>
      <c r="B476" s="65" t="s">
        <v>72</v>
      </c>
      <c r="C476" s="800"/>
      <c r="D476" s="1010">
        <f>D477</f>
        <v>1282</v>
      </c>
      <c r="E476" s="713">
        <f aca="true" t="shared" si="86" ref="E476:J476">E477</f>
        <v>881</v>
      </c>
      <c r="F476" s="247">
        <f t="shared" si="86"/>
        <v>881</v>
      </c>
      <c r="G476" s="525"/>
      <c r="H476" s="181">
        <f t="shared" si="86"/>
        <v>0</v>
      </c>
      <c r="I476" s="885">
        <f t="shared" si="86"/>
        <v>0</v>
      </c>
      <c r="J476" s="547">
        <f t="shared" si="86"/>
        <v>0</v>
      </c>
    </row>
    <row r="477" spans="1:10" s="4" customFormat="1" ht="14.25" customHeight="1" thickBot="1">
      <c r="A477" s="89"/>
      <c r="B477" s="93" t="s">
        <v>37</v>
      </c>
      <c r="C477" s="755"/>
      <c r="D477" s="825">
        <f>D478+D480</f>
        <v>1282</v>
      </c>
      <c r="E477" s="704">
        <f aca="true" t="shared" si="87" ref="E477:J477">E478+E480</f>
        <v>881</v>
      </c>
      <c r="F477" s="399">
        <f t="shared" si="87"/>
        <v>881</v>
      </c>
      <c r="G477" s="484">
        <v>6</v>
      </c>
      <c r="H477" s="149">
        <f t="shared" si="87"/>
        <v>0</v>
      </c>
      <c r="I477" s="846">
        <f t="shared" si="87"/>
        <v>0</v>
      </c>
      <c r="J477" s="831">
        <f t="shared" si="87"/>
        <v>0</v>
      </c>
    </row>
    <row r="478" spans="1:10" s="4" customFormat="1" ht="14.25" customHeight="1" thickBot="1">
      <c r="A478" s="124">
        <v>1</v>
      </c>
      <c r="B478" s="652" t="s">
        <v>443</v>
      </c>
      <c r="C478" s="130"/>
      <c r="D478" s="824">
        <v>1279</v>
      </c>
      <c r="E478" s="357">
        <f>F478+G478+H478+I478+J478</f>
        <v>878</v>
      </c>
      <c r="F478" s="155">
        <v>878</v>
      </c>
      <c r="G478" s="479"/>
      <c r="H478" s="148"/>
      <c r="I478" s="348"/>
      <c r="J478" s="243"/>
    </row>
    <row r="479" spans="1:10" s="4" customFormat="1" ht="14.25" customHeight="1" thickBot="1">
      <c r="A479" s="125"/>
      <c r="B479" s="685" t="s">
        <v>444</v>
      </c>
      <c r="C479" s="689"/>
      <c r="D479" s="824"/>
      <c r="E479" s="357"/>
      <c r="F479" s="155"/>
      <c r="G479" s="479"/>
      <c r="H479" s="148"/>
      <c r="I479" s="348"/>
      <c r="J479" s="243"/>
    </row>
    <row r="480" spans="1:10" s="4" customFormat="1" ht="14.25" customHeight="1" thickBot="1">
      <c r="A480" s="122">
        <v>2</v>
      </c>
      <c r="B480" s="523" t="s">
        <v>445</v>
      </c>
      <c r="C480" s="689"/>
      <c r="D480" s="824">
        <v>3</v>
      </c>
      <c r="E480" s="357">
        <f>F480+G480+H480+I480+J480</f>
        <v>3</v>
      </c>
      <c r="F480" s="155">
        <v>3</v>
      </c>
      <c r="G480" s="479"/>
      <c r="H480" s="148"/>
      <c r="I480" s="348"/>
      <c r="J480" s="243"/>
    </row>
    <row r="481" spans="1:10" ht="14.25" customHeight="1" thickBot="1">
      <c r="A481" s="208"/>
      <c r="B481" s="246" t="s">
        <v>446</v>
      </c>
      <c r="C481" s="800"/>
      <c r="D481" s="1011">
        <f>D482</f>
        <v>3</v>
      </c>
      <c r="E481" s="714">
        <f aca="true" t="shared" si="88" ref="E481:J481">E482</f>
        <v>3</v>
      </c>
      <c r="F481" s="248">
        <f t="shared" si="88"/>
        <v>3</v>
      </c>
      <c r="G481" s="585">
        <f t="shared" si="88"/>
        <v>0</v>
      </c>
      <c r="H481" s="524">
        <f t="shared" si="88"/>
        <v>0</v>
      </c>
      <c r="I481" s="892">
        <f t="shared" si="88"/>
        <v>0</v>
      </c>
      <c r="J481" s="555">
        <f t="shared" si="88"/>
        <v>0</v>
      </c>
    </row>
    <row r="482" spans="1:10" s="4" customFormat="1" ht="14.25" customHeight="1" thickBot="1">
      <c r="A482" s="68"/>
      <c r="B482" s="83" t="s">
        <v>37</v>
      </c>
      <c r="C482" s="755"/>
      <c r="D482" s="824">
        <f>D483</f>
        <v>3</v>
      </c>
      <c r="E482" s="356">
        <f aca="true" t="shared" si="89" ref="E482:J482">E483</f>
        <v>3</v>
      </c>
      <c r="F482" s="356">
        <f t="shared" si="89"/>
        <v>3</v>
      </c>
      <c r="G482" s="587">
        <f t="shared" si="89"/>
        <v>0</v>
      </c>
      <c r="H482" s="527">
        <f t="shared" si="89"/>
        <v>0</v>
      </c>
      <c r="I482" s="272">
        <f t="shared" si="89"/>
        <v>0</v>
      </c>
      <c r="J482" s="554">
        <f t="shared" si="89"/>
        <v>0</v>
      </c>
    </row>
    <row r="483" spans="1:10" s="4" customFormat="1" ht="14.25" customHeight="1" thickBot="1">
      <c r="A483" s="122">
        <v>1</v>
      </c>
      <c r="B483" s="627" t="s">
        <v>447</v>
      </c>
      <c r="C483" s="759"/>
      <c r="D483" s="824">
        <v>3</v>
      </c>
      <c r="E483" s="357">
        <f>F483+G483+H483+I483+J483</f>
        <v>3</v>
      </c>
      <c r="F483" s="358">
        <v>3</v>
      </c>
      <c r="G483" s="479"/>
      <c r="H483" s="148"/>
      <c r="I483" s="348"/>
      <c r="J483" s="243"/>
    </row>
    <row r="484" spans="1:10" ht="14.25" customHeight="1" thickBot="1">
      <c r="A484" s="208"/>
      <c r="B484" s="246" t="s">
        <v>449</v>
      </c>
      <c r="C484" s="800"/>
      <c r="D484" s="1012">
        <f>D486+D487</f>
        <v>77</v>
      </c>
      <c r="E484" s="715">
        <f aca="true" t="shared" si="90" ref="E484:J484">E486+E487</f>
        <v>77</v>
      </c>
      <c r="F484" s="526">
        <f t="shared" si="90"/>
        <v>77</v>
      </c>
      <c r="G484" s="588">
        <f t="shared" si="90"/>
        <v>0</v>
      </c>
      <c r="H484" s="520">
        <f t="shared" si="90"/>
        <v>0</v>
      </c>
      <c r="I484" s="890">
        <f t="shared" si="90"/>
        <v>0</v>
      </c>
      <c r="J484" s="952">
        <f t="shared" si="90"/>
        <v>0</v>
      </c>
    </row>
    <row r="485" spans="1:10" ht="14.25" customHeight="1" thickBot="1">
      <c r="A485" s="217"/>
      <c r="B485" s="99" t="s">
        <v>33</v>
      </c>
      <c r="C485" s="755"/>
      <c r="D485" s="1013">
        <f>F485+G485+H485+I485+J485</f>
        <v>70</v>
      </c>
      <c r="E485" s="273">
        <f>F485+G485+H485+I485+J485</f>
        <v>70</v>
      </c>
      <c r="F485" s="218">
        <f>F487</f>
        <v>70</v>
      </c>
      <c r="G485" s="322">
        <f>G487</f>
        <v>0</v>
      </c>
      <c r="H485" s="151">
        <f>H487</f>
        <v>0</v>
      </c>
      <c r="I485" s="879">
        <f>I487</f>
        <v>0</v>
      </c>
      <c r="J485" s="476">
        <f>J487</f>
        <v>0</v>
      </c>
    </row>
    <row r="486" spans="1:10" ht="14.25" customHeight="1">
      <c r="A486" s="226">
        <v>1</v>
      </c>
      <c r="B486" s="652" t="s">
        <v>448</v>
      </c>
      <c r="C486" s="130"/>
      <c r="D486" s="832">
        <v>7</v>
      </c>
      <c r="E486" s="274">
        <f>F486+G486+H486+I486+J486</f>
        <v>7</v>
      </c>
      <c r="F486" s="528">
        <v>7</v>
      </c>
      <c r="G486" s="529"/>
      <c r="H486" s="528"/>
      <c r="I486" s="893"/>
      <c r="J486" s="832"/>
    </row>
    <row r="487" spans="1:10" ht="14.25" customHeight="1">
      <c r="A487" s="210">
        <v>2</v>
      </c>
      <c r="B487" s="130" t="s">
        <v>60</v>
      </c>
      <c r="C487" s="130"/>
      <c r="D487" s="823">
        <v>70</v>
      </c>
      <c r="E487" s="702">
        <f>F487+G487+H487+I487+J487</f>
        <v>70</v>
      </c>
      <c r="F487" s="219">
        <v>70</v>
      </c>
      <c r="G487" s="530"/>
      <c r="H487" s="219"/>
      <c r="I487" s="870"/>
      <c r="J487" s="823"/>
    </row>
    <row r="488" spans="1:10" ht="13.5" thickBot="1">
      <c r="A488" s="30"/>
      <c r="B488" s="293" t="s">
        <v>25</v>
      </c>
      <c r="C488" s="802"/>
      <c r="D488" s="1014">
        <f>D491</f>
        <v>17297</v>
      </c>
      <c r="E488" s="716">
        <f aca="true" t="shared" si="91" ref="E488:J488">E491</f>
        <v>4455</v>
      </c>
      <c r="F488" s="392">
        <f t="shared" si="91"/>
        <v>4455</v>
      </c>
      <c r="G488" s="584">
        <f t="shared" si="91"/>
        <v>0</v>
      </c>
      <c r="H488" s="531">
        <f t="shared" si="91"/>
        <v>0</v>
      </c>
      <c r="I488" s="894">
        <f t="shared" si="91"/>
        <v>0</v>
      </c>
      <c r="J488" s="954">
        <f t="shared" si="91"/>
        <v>0</v>
      </c>
    </row>
    <row r="489" spans="1:10" s="50" customFormat="1" ht="12.75">
      <c r="A489" s="113" t="s">
        <v>6</v>
      </c>
      <c r="B489" s="16" t="s">
        <v>18</v>
      </c>
      <c r="C489" s="748"/>
      <c r="D489" s="554"/>
      <c r="E489" s="271"/>
      <c r="F489" s="149"/>
      <c r="G489" s="484"/>
      <c r="H489" s="149"/>
      <c r="I489" s="846"/>
      <c r="J489" s="831"/>
    </row>
    <row r="490" spans="1:10" s="50" customFormat="1" ht="12.75">
      <c r="A490" s="9" t="s">
        <v>8</v>
      </c>
      <c r="B490" s="16" t="s">
        <v>9</v>
      </c>
      <c r="C490" s="748"/>
      <c r="D490" s="554"/>
      <c r="E490" s="271"/>
      <c r="F490" s="144"/>
      <c r="G490" s="482"/>
      <c r="H490" s="144"/>
      <c r="I490" s="847"/>
      <c r="J490" s="554"/>
    </row>
    <row r="491" spans="1:10" s="50" customFormat="1" ht="13.5" thickBot="1">
      <c r="A491" s="9" t="s">
        <v>10</v>
      </c>
      <c r="B491" s="16" t="s">
        <v>36</v>
      </c>
      <c r="C491" s="748"/>
      <c r="D491" s="427">
        <f aca="true" t="shared" si="92" ref="D491:J491">D492+D498+D517+D533+D537+D543+D547+D551+D554+D557+D561</f>
        <v>17297</v>
      </c>
      <c r="E491" s="165">
        <f t="shared" si="92"/>
        <v>4455</v>
      </c>
      <c r="F491" s="160">
        <f t="shared" si="92"/>
        <v>4455</v>
      </c>
      <c r="G491" s="482">
        <f t="shared" si="92"/>
        <v>0</v>
      </c>
      <c r="H491" s="144">
        <f t="shared" si="92"/>
        <v>0</v>
      </c>
      <c r="I491" s="847">
        <f t="shared" si="92"/>
        <v>0</v>
      </c>
      <c r="J491" s="554">
        <f t="shared" si="92"/>
        <v>0</v>
      </c>
    </row>
    <row r="492" spans="1:10" s="4" customFormat="1" ht="13.5" thickBot="1">
      <c r="A492" s="21"/>
      <c r="B492" s="63" t="s">
        <v>43</v>
      </c>
      <c r="C492" s="800"/>
      <c r="D492" s="439">
        <f>D493+D495</f>
        <v>855</v>
      </c>
      <c r="E492" s="717">
        <f>E493+E495</f>
        <v>522</v>
      </c>
      <c r="F492" s="310">
        <f>F493+F495</f>
        <v>522</v>
      </c>
      <c r="G492" s="585">
        <f>G493+G495</f>
        <v>0</v>
      </c>
      <c r="H492" s="310"/>
      <c r="I492" s="895"/>
      <c r="J492" s="439"/>
    </row>
    <row r="493" spans="1:10" s="4" customFormat="1" ht="12.75">
      <c r="A493" s="49"/>
      <c r="B493" s="99" t="s">
        <v>37</v>
      </c>
      <c r="C493" s="755"/>
      <c r="D493" s="427">
        <f>D494</f>
        <v>833</v>
      </c>
      <c r="E493" s="257">
        <f>F493+G493+H493+I493+J493</f>
        <v>500</v>
      </c>
      <c r="F493" s="186">
        <f>F494</f>
        <v>500</v>
      </c>
      <c r="G493" s="572">
        <f>G494</f>
        <v>0</v>
      </c>
      <c r="H493" s="147">
        <f>H494</f>
        <v>0</v>
      </c>
      <c r="I493" s="546">
        <f>I494</f>
        <v>0</v>
      </c>
      <c r="J493" s="936">
        <f>J494</f>
        <v>0</v>
      </c>
    </row>
    <row r="494" spans="1:10" s="4" customFormat="1" ht="13.5" thickBot="1">
      <c r="A494" s="122">
        <v>1</v>
      </c>
      <c r="B494" s="203" t="s">
        <v>73</v>
      </c>
      <c r="C494" s="203"/>
      <c r="D494" s="427">
        <v>833</v>
      </c>
      <c r="E494" s="165">
        <f>F494+G494+H494+I494+J494</f>
        <v>500</v>
      </c>
      <c r="F494" s="160">
        <v>500</v>
      </c>
      <c r="G494" s="482"/>
      <c r="H494" s="144"/>
      <c r="I494" s="847"/>
      <c r="J494" s="955"/>
    </row>
    <row r="495" spans="1:10" ht="13.5" thickBot="1">
      <c r="A495" s="37"/>
      <c r="B495" s="81" t="s">
        <v>33</v>
      </c>
      <c r="C495" s="755"/>
      <c r="D495" s="427">
        <f>F495+G495+H495+I495+J495</f>
        <v>22</v>
      </c>
      <c r="E495" s="258">
        <f>F495+G495+H495+I495+J495</f>
        <v>22</v>
      </c>
      <c r="F495" s="197">
        <f>F496+F497</f>
        <v>22</v>
      </c>
      <c r="G495" s="580">
        <f>G496+G497</f>
        <v>0</v>
      </c>
      <c r="H495" s="183">
        <f>H496+H497</f>
        <v>0</v>
      </c>
      <c r="I495" s="896">
        <f>I496+I497</f>
        <v>0</v>
      </c>
      <c r="J495" s="956">
        <f>J496+J497</f>
        <v>0</v>
      </c>
    </row>
    <row r="496" spans="1:10" ht="12.75">
      <c r="A496" s="108">
        <v>1</v>
      </c>
      <c r="B496" s="36" t="s">
        <v>450</v>
      </c>
      <c r="C496" s="670"/>
      <c r="D496" s="427">
        <v>15</v>
      </c>
      <c r="E496" s="262">
        <f>F496+G496+H496+I496+J496</f>
        <v>15</v>
      </c>
      <c r="F496" s="194">
        <v>15</v>
      </c>
      <c r="G496" s="581"/>
      <c r="H496" s="152"/>
      <c r="I496" s="880"/>
      <c r="J496" s="935"/>
    </row>
    <row r="497" spans="1:10" ht="13.5" thickBot="1">
      <c r="A497" s="114">
        <v>2</v>
      </c>
      <c r="B497" s="118" t="s">
        <v>451</v>
      </c>
      <c r="C497" s="670"/>
      <c r="D497" s="427">
        <v>7</v>
      </c>
      <c r="E497" s="262">
        <f>F497+G497+H497+I497+J497</f>
        <v>7</v>
      </c>
      <c r="F497" s="176">
        <v>7</v>
      </c>
      <c r="G497" s="575"/>
      <c r="H497" s="179"/>
      <c r="I497" s="465"/>
      <c r="J497" s="937"/>
    </row>
    <row r="498" spans="1:10" ht="13.5" thickBot="1">
      <c r="A498" s="21"/>
      <c r="B498" s="63" t="s">
        <v>66</v>
      </c>
      <c r="C498" s="800"/>
      <c r="D498" s="439">
        <f>D499</f>
        <v>8285</v>
      </c>
      <c r="E498" s="717">
        <f aca="true" t="shared" si="93" ref="E498:J498">E499</f>
        <v>1749</v>
      </c>
      <c r="F498" s="310">
        <f t="shared" si="93"/>
        <v>1749</v>
      </c>
      <c r="G498" s="585">
        <f t="shared" si="93"/>
        <v>0</v>
      </c>
      <c r="H498" s="524">
        <f t="shared" si="93"/>
        <v>0</v>
      </c>
      <c r="I498" s="892">
        <f t="shared" si="93"/>
        <v>0</v>
      </c>
      <c r="J498" s="555">
        <f t="shared" si="93"/>
        <v>0</v>
      </c>
    </row>
    <row r="499" spans="1:10" ht="13.5" thickBot="1">
      <c r="A499" s="9" t="s">
        <v>10</v>
      </c>
      <c r="B499" s="16" t="s">
        <v>36</v>
      </c>
      <c r="C499" s="748"/>
      <c r="D499" s="427">
        <f>D500+D511</f>
        <v>8285</v>
      </c>
      <c r="E499" s="165">
        <f aca="true" t="shared" si="94" ref="E499:J499">E500+E511</f>
        <v>1749</v>
      </c>
      <c r="F499" s="160">
        <f t="shared" si="94"/>
        <v>1749</v>
      </c>
      <c r="G499" s="482">
        <f t="shared" si="94"/>
        <v>0</v>
      </c>
      <c r="H499" s="144">
        <f t="shared" si="94"/>
        <v>0</v>
      </c>
      <c r="I499" s="847">
        <f t="shared" si="94"/>
        <v>0</v>
      </c>
      <c r="J499" s="554">
        <f t="shared" si="94"/>
        <v>0</v>
      </c>
    </row>
    <row r="500" spans="1:10" ht="13.5" thickBot="1">
      <c r="A500" s="49"/>
      <c r="B500" s="99" t="s">
        <v>37</v>
      </c>
      <c r="C500" s="755"/>
      <c r="D500" s="820">
        <f>D502+D506</f>
        <v>8220</v>
      </c>
      <c r="E500" s="166">
        <f aca="true" t="shared" si="95" ref="E500:J500">E502+E506</f>
        <v>1684</v>
      </c>
      <c r="F500" s="158">
        <f t="shared" si="95"/>
        <v>1684</v>
      </c>
      <c r="G500" s="481">
        <f t="shared" si="95"/>
        <v>0</v>
      </c>
      <c r="H500" s="157">
        <f t="shared" si="95"/>
        <v>0</v>
      </c>
      <c r="I500" s="848">
        <f t="shared" si="95"/>
        <v>0</v>
      </c>
      <c r="J500" s="926">
        <f t="shared" si="95"/>
        <v>0</v>
      </c>
    </row>
    <row r="501" spans="1:10" ht="12.75">
      <c r="A501" s="20">
        <v>1</v>
      </c>
      <c r="B501" s="532" t="s">
        <v>166</v>
      </c>
      <c r="C501" s="667"/>
      <c r="D501" s="1015"/>
      <c r="E501" s="257"/>
      <c r="F501" s="186"/>
      <c r="G501" s="572"/>
      <c r="H501" s="147"/>
      <c r="I501" s="546"/>
      <c r="J501" s="936"/>
    </row>
    <row r="502" spans="1:10" ht="13.5" thickBot="1">
      <c r="A502" s="17"/>
      <c r="B502" s="534" t="s">
        <v>452</v>
      </c>
      <c r="C502" s="127"/>
      <c r="D502" s="1004">
        <f>D503+D505</f>
        <v>4111</v>
      </c>
      <c r="E502" s="719">
        <f aca="true" t="shared" si="96" ref="E502:J502">E503+E505</f>
        <v>842</v>
      </c>
      <c r="F502" s="535">
        <f t="shared" si="96"/>
        <v>842</v>
      </c>
      <c r="G502" s="583">
        <f t="shared" si="96"/>
        <v>0</v>
      </c>
      <c r="H502" s="536">
        <f t="shared" si="96"/>
        <v>0</v>
      </c>
      <c r="I502" s="897">
        <f t="shared" si="96"/>
        <v>0</v>
      </c>
      <c r="J502" s="957">
        <f t="shared" si="96"/>
        <v>0</v>
      </c>
    </row>
    <row r="503" spans="1:10" ht="13.5" thickBot="1">
      <c r="A503" s="215" t="s">
        <v>453</v>
      </c>
      <c r="B503" s="393" t="s">
        <v>454</v>
      </c>
      <c r="C503" s="127"/>
      <c r="D503" s="819">
        <v>3296</v>
      </c>
      <c r="E503" s="163">
        <f>F503+G503+H503+I503+J503</f>
        <v>674</v>
      </c>
      <c r="F503" s="174">
        <v>674</v>
      </c>
      <c r="G503" s="582"/>
      <c r="H503" s="150"/>
      <c r="I503" s="853"/>
      <c r="J503" s="829"/>
    </row>
    <row r="504" spans="1:10" ht="13.5" thickBot="1">
      <c r="A504" s="124" t="s">
        <v>455</v>
      </c>
      <c r="B504" s="135" t="s">
        <v>456</v>
      </c>
      <c r="C504" s="127"/>
      <c r="D504" s="427"/>
      <c r="E504" s="257"/>
      <c r="F504" s="186"/>
      <c r="G504" s="572"/>
      <c r="H504" s="147"/>
      <c r="I504" s="546"/>
      <c r="J504" s="936"/>
    </row>
    <row r="505" spans="1:10" ht="13.5" thickBot="1">
      <c r="A505" s="215"/>
      <c r="B505" s="393" t="s">
        <v>457</v>
      </c>
      <c r="C505" s="127"/>
      <c r="D505" s="820">
        <v>815</v>
      </c>
      <c r="E505" s="257">
        <f>F505+G505+H505+I505+J505</f>
        <v>168</v>
      </c>
      <c r="F505" s="186">
        <v>168</v>
      </c>
      <c r="G505" s="572"/>
      <c r="H505" s="147"/>
      <c r="I505" s="546"/>
      <c r="J505" s="936"/>
    </row>
    <row r="506" spans="1:10" ht="12.75">
      <c r="A506" s="537">
        <v>2</v>
      </c>
      <c r="B506" s="686" t="s">
        <v>458</v>
      </c>
      <c r="C506" s="127"/>
      <c r="D506" s="1015">
        <f>D508+D510</f>
        <v>4109</v>
      </c>
      <c r="E506" s="718">
        <f aca="true" t="shared" si="97" ref="E506:J506">E508+E510</f>
        <v>842</v>
      </c>
      <c r="F506" s="533">
        <f t="shared" si="97"/>
        <v>842</v>
      </c>
      <c r="G506" s="578">
        <f t="shared" si="97"/>
        <v>0</v>
      </c>
      <c r="H506" s="538">
        <f t="shared" si="97"/>
        <v>0</v>
      </c>
      <c r="I506" s="898">
        <f t="shared" si="97"/>
        <v>0</v>
      </c>
      <c r="J506" s="958">
        <f t="shared" si="97"/>
        <v>0</v>
      </c>
    </row>
    <row r="507" spans="1:10" ht="13.5" thickBot="1">
      <c r="A507" s="539"/>
      <c r="B507" s="687" t="s">
        <v>459</v>
      </c>
      <c r="C507" s="127"/>
      <c r="D507" s="1004"/>
      <c r="E507" s="719"/>
      <c r="F507" s="535"/>
      <c r="G507" s="583"/>
      <c r="H507" s="536"/>
      <c r="I507" s="897"/>
      <c r="J507" s="957"/>
    </row>
    <row r="508" spans="1:10" ht="12.75">
      <c r="A508" s="123" t="s">
        <v>460</v>
      </c>
      <c r="B508" s="393" t="s">
        <v>461</v>
      </c>
      <c r="C508" s="127"/>
      <c r="D508" s="819">
        <v>3309</v>
      </c>
      <c r="E508" s="254">
        <f>F508+G508+H508+I508+J508</f>
        <v>674</v>
      </c>
      <c r="F508" s="164">
        <v>674</v>
      </c>
      <c r="G508" s="484"/>
      <c r="H508" s="149"/>
      <c r="I508" s="846"/>
      <c r="J508" s="831"/>
    </row>
    <row r="509" spans="1:10" ht="12.75">
      <c r="A509" s="122" t="s">
        <v>462</v>
      </c>
      <c r="B509" s="135" t="s">
        <v>456</v>
      </c>
      <c r="C509" s="127"/>
      <c r="D509" s="427"/>
      <c r="E509" s="254"/>
      <c r="F509" s="160"/>
      <c r="G509" s="482"/>
      <c r="H509" s="144"/>
      <c r="I509" s="847"/>
      <c r="J509" s="554"/>
    </row>
    <row r="510" spans="1:10" ht="13.5" thickBot="1">
      <c r="A510" s="114"/>
      <c r="B510" s="393" t="s">
        <v>463</v>
      </c>
      <c r="C510" s="127"/>
      <c r="D510" s="820">
        <v>800</v>
      </c>
      <c r="E510" s="311">
        <f>F510+G510+H510+I510+J510</f>
        <v>168</v>
      </c>
      <c r="F510" s="158">
        <v>168</v>
      </c>
      <c r="G510" s="481"/>
      <c r="H510" s="157"/>
      <c r="I510" s="848"/>
      <c r="J510" s="926"/>
    </row>
    <row r="511" spans="1:10" ht="13.5" thickBot="1">
      <c r="A511" s="37"/>
      <c r="B511" s="81" t="s">
        <v>33</v>
      </c>
      <c r="C511" s="755"/>
      <c r="D511" s="475">
        <f>D512+D513+D514+D515+D516</f>
        <v>65</v>
      </c>
      <c r="E511" s="707">
        <f aca="true" t="shared" si="98" ref="E511:J511">E512+E513+E514+E515+E516</f>
        <v>65</v>
      </c>
      <c r="F511" s="178">
        <f t="shared" si="98"/>
        <v>65</v>
      </c>
      <c r="G511" s="586">
        <f t="shared" si="98"/>
        <v>0</v>
      </c>
      <c r="H511" s="151">
        <f t="shared" si="98"/>
        <v>0</v>
      </c>
      <c r="I511" s="879">
        <f t="shared" si="98"/>
        <v>0</v>
      </c>
      <c r="J511" s="476">
        <f t="shared" si="98"/>
        <v>0</v>
      </c>
    </row>
    <row r="512" spans="1:10" ht="12.75">
      <c r="A512" s="212">
        <v>1</v>
      </c>
      <c r="B512" s="387" t="s">
        <v>464</v>
      </c>
      <c r="C512" s="670"/>
      <c r="D512" s="833">
        <v>13</v>
      </c>
      <c r="E512" s="540">
        <f>F512+G512+H512+I512+J512</f>
        <v>13</v>
      </c>
      <c r="F512" s="462">
        <v>13</v>
      </c>
      <c r="G512" s="574"/>
      <c r="H512" s="162"/>
      <c r="I512" s="253"/>
      <c r="J512" s="938"/>
    </row>
    <row r="513" spans="1:10" ht="12.75">
      <c r="A513" s="122">
        <v>2</v>
      </c>
      <c r="B513" s="670" t="s">
        <v>465</v>
      </c>
      <c r="C513" s="670"/>
      <c r="D513" s="834">
        <v>25</v>
      </c>
      <c r="E513" s="384">
        <f>F513+G513+H513+I513+J513</f>
        <v>25</v>
      </c>
      <c r="F513" s="161">
        <v>25</v>
      </c>
      <c r="G513" s="333"/>
      <c r="H513" s="153"/>
      <c r="I513" s="881"/>
      <c r="J513" s="948"/>
    </row>
    <row r="514" spans="1:10" ht="12.75">
      <c r="A514" s="122">
        <v>3</v>
      </c>
      <c r="B514" s="670" t="s">
        <v>451</v>
      </c>
      <c r="C514" s="670"/>
      <c r="D514" s="834">
        <v>7</v>
      </c>
      <c r="E514" s="384">
        <f>F514+G514+H514+I514+J514</f>
        <v>7</v>
      </c>
      <c r="F514" s="161">
        <v>7</v>
      </c>
      <c r="G514" s="333"/>
      <c r="H514" s="153"/>
      <c r="I514" s="881"/>
      <c r="J514" s="948"/>
    </row>
    <row r="515" spans="1:10" ht="12.75">
      <c r="A515" s="122">
        <v>4</v>
      </c>
      <c r="B515" s="670" t="s">
        <v>466</v>
      </c>
      <c r="C515" s="670"/>
      <c r="D515" s="834">
        <v>9</v>
      </c>
      <c r="E515" s="384">
        <f>F515+G515+H515+I515+J515</f>
        <v>9</v>
      </c>
      <c r="F515" s="161">
        <v>9</v>
      </c>
      <c r="G515" s="333"/>
      <c r="H515" s="153"/>
      <c r="I515" s="881"/>
      <c r="J515" s="948"/>
    </row>
    <row r="516" spans="1:10" ht="13.5" thickBot="1">
      <c r="A516" s="114">
        <v>5</v>
      </c>
      <c r="B516" s="118" t="s">
        <v>467</v>
      </c>
      <c r="C516" s="670"/>
      <c r="D516" s="835">
        <v>11</v>
      </c>
      <c r="E516" s="720">
        <f>F516+G516+H516+I516+J516</f>
        <v>11</v>
      </c>
      <c r="F516" s="176">
        <v>11</v>
      </c>
      <c r="G516" s="332"/>
      <c r="H516" s="179"/>
      <c r="I516" s="465"/>
      <c r="J516" s="937"/>
    </row>
    <row r="517" spans="1:10" ht="13.5" thickBot="1">
      <c r="A517" s="21"/>
      <c r="B517" s="63" t="s">
        <v>44</v>
      </c>
      <c r="C517" s="800"/>
      <c r="D517" s="1006">
        <f>D518</f>
        <v>7576</v>
      </c>
      <c r="E517" s="270">
        <f aca="true" t="shared" si="99" ref="E517:J517">E518</f>
        <v>1603</v>
      </c>
      <c r="F517" s="309">
        <f t="shared" si="99"/>
        <v>1603</v>
      </c>
      <c r="G517" s="309"/>
      <c r="H517" s="347">
        <f t="shared" si="99"/>
        <v>0</v>
      </c>
      <c r="I517" s="347">
        <f t="shared" si="99"/>
        <v>0</v>
      </c>
      <c r="J517" s="547">
        <f t="shared" si="99"/>
        <v>0</v>
      </c>
    </row>
    <row r="518" spans="1:10" ht="13.5" thickBot="1">
      <c r="A518" s="116" t="s">
        <v>10</v>
      </c>
      <c r="B518" s="16" t="s">
        <v>36</v>
      </c>
      <c r="C518" s="748"/>
      <c r="D518" s="819">
        <f>D519+D530</f>
        <v>7576</v>
      </c>
      <c r="E518" s="261">
        <f>E519+E530</f>
        <v>1603</v>
      </c>
      <c r="F518" s="305">
        <f>F519+F530</f>
        <v>1603</v>
      </c>
      <c r="G518" s="305"/>
      <c r="H518" s="350">
        <f>H519+H530</f>
        <v>0</v>
      </c>
      <c r="I518" s="350">
        <f>I519+I530</f>
        <v>0</v>
      </c>
      <c r="J518" s="930">
        <f>J519+J530</f>
        <v>0</v>
      </c>
    </row>
    <row r="519" spans="1:10" ht="13.5" thickBot="1">
      <c r="A519" s="96"/>
      <c r="B519" s="99" t="s">
        <v>37</v>
      </c>
      <c r="C519" s="755"/>
      <c r="D519" s="820">
        <f>D520+D525</f>
        <v>7523</v>
      </c>
      <c r="E519" s="166">
        <f aca="true" t="shared" si="100" ref="E519:J519">E520+E525</f>
        <v>1550</v>
      </c>
      <c r="F519" s="158">
        <f t="shared" si="100"/>
        <v>1550</v>
      </c>
      <c r="G519" s="481">
        <f t="shared" si="100"/>
        <v>0</v>
      </c>
      <c r="H519" s="157">
        <f t="shared" si="100"/>
        <v>0</v>
      </c>
      <c r="I519" s="848">
        <f t="shared" si="100"/>
        <v>0</v>
      </c>
      <c r="J519" s="926">
        <f t="shared" si="100"/>
        <v>0</v>
      </c>
    </row>
    <row r="520" spans="1:10" ht="13.5" thickBot="1">
      <c r="A520" s="20">
        <v>1</v>
      </c>
      <c r="B520" s="688" t="s">
        <v>468</v>
      </c>
      <c r="C520" s="127"/>
      <c r="D520" s="1015">
        <f>D522+D524</f>
        <v>3438</v>
      </c>
      <c r="E520" s="718">
        <f aca="true" t="shared" si="101" ref="E520:J520">E522+E524</f>
        <v>708</v>
      </c>
      <c r="F520" s="533">
        <f t="shared" si="101"/>
        <v>708</v>
      </c>
      <c r="G520" s="578">
        <f t="shared" si="101"/>
        <v>0</v>
      </c>
      <c r="H520" s="538">
        <f t="shared" si="101"/>
        <v>0</v>
      </c>
      <c r="I520" s="898">
        <f t="shared" si="101"/>
        <v>0</v>
      </c>
      <c r="J520" s="958">
        <f t="shared" si="101"/>
        <v>0</v>
      </c>
    </row>
    <row r="521" spans="1:10" ht="13.5" thickBot="1">
      <c r="A521" s="75"/>
      <c r="B521" s="534" t="s">
        <v>469</v>
      </c>
      <c r="C521" s="127"/>
      <c r="D521" s="1004"/>
      <c r="E521" s="258"/>
      <c r="F521" s="155"/>
      <c r="G521" s="479"/>
      <c r="H521" s="148"/>
      <c r="I521" s="348"/>
      <c r="J521" s="243"/>
    </row>
    <row r="522" spans="1:10" ht="13.5" thickBot="1">
      <c r="A522" s="212" t="s">
        <v>453</v>
      </c>
      <c r="B522" s="393" t="s">
        <v>470</v>
      </c>
      <c r="C522" s="127"/>
      <c r="D522" s="819">
        <v>2286</v>
      </c>
      <c r="E522" s="261">
        <f>F522+G522+H522+I522+J522</f>
        <v>531</v>
      </c>
      <c r="F522" s="402">
        <v>531</v>
      </c>
      <c r="G522" s="571"/>
      <c r="H522" s="544"/>
      <c r="I522" s="545"/>
      <c r="J522" s="930"/>
    </row>
    <row r="523" spans="1:10" ht="13.5" thickBot="1">
      <c r="A523" s="114" t="s">
        <v>455</v>
      </c>
      <c r="B523" s="632" t="s">
        <v>456</v>
      </c>
      <c r="C523" s="127"/>
      <c r="D523" s="427"/>
      <c r="E523" s="258"/>
      <c r="F523" s="155"/>
      <c r="G523" s="479"/>
      <c r="H523" s="148"/>
      <c r="I523" s="348"/>
      <c r="J523" s="243"/>
    </row>
    <row r="524" spans="1:10" ht="13.5" thickBot="1">
      <c r="A524" s="212"/>
      <c r="B524" s="282" t="s">
        <v>471</v>
      </c>
      <c r="C524" s="127"/>
      <c r="D524" s="820">
        <v>1152</v>
      </c>
      <c r="E524" s="257">
        <f>F524+G524+H524+I524+J524</f>
        <v>177</v>
      </c>
      <c r="F524" s="186">
        <v>177</v>
      </c>
      <c r="G524" s="572"/>
      <c r="H524" s="147"/>
      <c r="I524" s="546"/>
      <c r="J524" s="936"/>
    </row>
    <row r="525" spans="1:10" s="87" customFormat="1" ht="12.75">
      <c r="A525" s="122">
        <v>2</v>
      </c>
      <c r="B525" s="686" t="s">
        <v>472</v>
      </c>
      <c r="C525" s="127"/>
      <c r="D525" s="427">
        <f>D527+D529</f>
        <v>4085</v>
      </c>
      <c r="E525" s="165">
        <f aca="true" t="shared" si="102" ref="E525:J525">E527+E529</f>
        <v>842</v>
      </c>
      <c r="F525" s="160">
        <f t="shared" si="102"/>
        <v>842</v>
      </c>
      <c r="G525" s="482">
        <f t="shared" si="102"/>
        <v>0</v>
      </c>
      <c r="H525" s="144">
        <f t="shared" si="102"/>
        <v>0</v>
      </c>
      <c r="I525" s="847">
        <f t="shared" si="102"/>
        <v>0</v>
      </c>
      <c r="J525" s="554">
        <f t="shared" si="102"/>
        <v>0</v>
      </c>
    </row>
    <row r="526" spans="1:10" s="87" customFormat="1" ht="13.5" thickBot="1">
      <c r="A526" s="122"/>
      <c r="B526" s="687" t="s">
        <v>473</v>
      </c>
      <c r="C526" s="127"/>
      <c r="D526" s="427"/>
      <c r="E526" s="165"/>
      <c r="F526" s="160"/>
      <c r="G526" s="482"/>
      <c r="H526" s="144"/>
      <c r="I526" s="847"/>
      <c r="J526" s="554"/>
    </row>
    <row r="527" spans="1:10" s="87" customFormat="1" ht="12.75">
      <c r="A527" s="122" t="s">
        <v>460</v>
      </c>
      <c r="B527" s="393" t="s">
        <v>474</v>
      </c>
      <c r="C527" s="127"/>
      <c r="D527" s="427">
        <v>3162</v>
      </c>
      <c r="E527" s="165">
        <f>F527+G527+H527+I527+J527</f>
        <v>674</v>
      </c>
      <c r="F527" s="160">
        <v>674</v>
      </c>
      <c r="G527" s="482"/>
      <c r="H527" s="144"/>
      <c r="I527" s="847"/>
      <c r="J527" s="554"/>
    </row>
    <row r="528" spans="1:10" s="87" customFormat="1" ht="12.75">
      <c r="A528" s="122" t="s">
        <v>462</v>
      </c>
      <c r="B528" s="135" t="s">
        <v>456</v>
      </c>
      <c r="C528" s="127"/>
      <c r="D528" s="427"/>
      <c r="E528" s="165"/>
      <c r="F528" s="160"/>
      <c r="G528" s="482"/>
      <c r="H528" s="144"/>
      <c r="I528" s="847"/>
      <c r="J528" s="554"/>
    </row>
    <row r="529" spans="1:10" s="87" customFormat="1" ht="13.5" thickBot="1">
      <c r="A529" s="114"/>
      <c r="B529" s="393" t="s">
        <v>475</v>
      </c>
      <c r="C529" s="127"/>
      <c r="D529" s="820">
        <v>923</v>
      </c>
      <c r="E529" s="166">
        <f>F529+G529+H529+I529+J529</f>
        <v>168</v>
      </c>
      <c r="F529" s="158">
        <v>168</v>
      </c>
      <c r="G529" s="481"/>
      <c r="H529" s="157"/>
      <c r="I529" s="848"/>
      <c r="J529" s="926"/>
    </row>
    <row r="530" spans="1:10" ht="13.5" thickBot="1">
      <c r="A530" s="37"/>
      <c r="B530" s="81" t="s">
        <v>33</v>
      </c>
      <c r="C530" s="755"/>
      <c r="D530" s="475">
        <f>F530+G530+H530+I530+J530</f>
        <v>53</v>
      </c>
      <c r="E530" s="259">
        <f>F530+G530+H530+I530+J530</f>
        <v>53</v>
      </c>
      <c r="F530" s="178">
        <f>F531+F532</f>
        <v>53</v>
      </c>
      <c r="G530" s="573">
        <f>G531</f>
        <v>0</v>
      </c>
      <c r="H530" s="180">
        <f>H531</f>
        <v>0</v>
      </c>
      <c r="I530" s="884">
        <f>I531</f>
        <v>0</v>
      </c>
      <c r="J530" s="950">
        <f>J531</f>
        <v>0</v>
      </c>
    </row>
    <row r="531" spans="1:10" ht="12.75">
      <c r="A531" s="45">
        <v>1</v>
      </c>
      <c r="B531" s="56" t="s">
        <v>476</v>
      </c>
      <c r="C531" s="390"/>
      <c r="D531" s="836">
        <v>28</v>
      </c>
      <c r="E531" s="383">
        <f>F531+G531+H531+I531+J531</f>
        <v>28</v>
      </c>
      <c r="F531" s="190">
        <v>28</v>
      </c>
      <c r="G531" s="574"/>
      <c r="H531" s="162"/>
      <c r="I531" s="253"/>
      <c r="J531" s="938"/>
    </row>
    <row r="532" spans="1:10" ht="13.5" thickBot="1">
      <c r="A532" s="114">
        <v>2</v>
      </c>
      <c r="B532" s="126" t="s">
        <v>477</v>
      </c>
      <c r="C532" s="390"/>
      <c r="D532" s="834">
        <v>25</v>
      </c>
      <c r="E532" s="383">
        <f>F532+G532+H532+I532+J532</f>
        <v>25</v>
      </c>
      <c r="F532" s="177">
        <v>25</v>
      </c>
      <c r="G532" s="575"/>
      <c r="H532" s="179"/>
      <c r="I532" s="465"/>
      <c r="J532" s="937"/>
    </row>
    <row r="533" spans="1:10" ht="13.5" thickBot="1">
      <c r="A533" s="21"/>
      <c r="B533" s="63" t="s">
        <v>74</v>
      </c>
      <c r="C533" s="800"/>
      <c r="D533" s="439">
        <f>F533+G533+H533+I533+J533</f>
        <v>13</v>
      </c>
      <c r="E533" s="543">
        <f>F533+G533+H533+I533+J533</f>
        <v>13</v>
      </c>
      <c r="F533" s="195">
        <f>F534</f>
        <v>13</v>
      </c>
      <c r="G533" s="576"/>
      <c r="H533" s="181"/>
      <c r="I533" s="885"/>
      <c r="J533" s="547"/>
    </row>
    <row r="534" spans="1:10" ht="13.5" thickBot="1">
      <c r="A534" s="15"/>
      <c r="B534" s="95" t="s">
        <v>33</v>
      </c>
      <c r="C534" s="755"/>
      <c r="D534" s="426">
        <f>D535+D536</f>
        <v>13</v>
      </c>
      <c r="E534" s="275">
        <f aca="true" t="shared" si="103" ref="E534:J534">E535+E536</f>
        <v>13</v>
      </c>
      <c r="F534" s="175">
        <f t="shared" si="103"/>
        <v>13</v>
      </c>
      <c r="G534" s="488">
        <f t="shared" si="103"/>
        <v>0</v>
      </c>
      <c r="H534" s="145">
        <f t="shared" si="103"/>
        <v>0</v>
      </c>
      <c r="I534" s="889">
        <f t="shared" si="103"/>
        <v>0</v>
      </c>
      <c r="J534" s="430">
        <f t="shared" si="103"/>
        <v>0</v>
      </c>
    </row>
    <row r="535" spans="1:10" ht="12.75">
      <c r="A535" s="106">
        <v>1</v>
      </c>
      <c r="B535" s="118" t="s">
        <v>450</v>
      </c>
      <c r="C535" s="670"/>
      <c r="D535" s="835">
        <v>9</v>
      </c>
      <c r="E535" s="192">
        <f>F535+G535+H535+I535+J535</f>
        <v>9</v>
      </c>
      <c r="F535" s="190">
        <v>9</v>
      </c>
      <c r="G535" s="574"/>
      <c r="H535" s="162"/>
      <c r="I535" s="253"/>
      <c r="J535" s="938"/>
    </row>
    <row r="536" spans="1:10" s="87" customFormat="1" ht="12.75">
      <c r="A536" s="122">
        <v>2</v>
      </c>
      <c r="B536" s="670" t="s">
        <v>478</v>
      </c>
      <c r="C536" s="670"/>
      <c r="D536" s="834">
        <v>4</v>
      </c>
      <c r="E536" s="192">
        <f>F536+G536+H536+I536+J536</f>
        <v>4</v>
      </c>
      <c r="F536" s="159">
        <v>4</v>
      </c>
      <c r="G536" s="577"/>
      <c r="H536" s="153"/>
      <c r="I536" s="881"/>
      <c r="J536" s="948"/>
    </row>
    <row r="537" spans="1:10" ht="13.5" thickBot="1">
      <c r="A537" s="17"/>
      <c r="B537" s="541" t="s">
        <v>479</v>
      </c>
      <c r="C537" s="800"/>
      <c r="D537" s="551">
        <f>D538+D541</f>
        <v>100</v>
      </c>
      <c r="E537" s="721">
        <f aca="true" t="shared" si="104" ref="E537:J537">E538+E541</f>
        <v>100</v>
      </c>
      <c r="F537" s="542">
        <f t="shared" si="104"/>
        <v>100</v>
      </c>
      <c r="G537" s="579">
        <f t="shared" si="104"/>
        <v>0</v>
      </c>
      <c r="H537" s="549">
        <f t="shared" si="104"/>
        <v>0</v>
      </c>
      <c r="I537" s="899">
        <f t="shared" si="104"/>
        <v>0</v>
      </c>
      <c r="J537" s="553">
        <f t="shared" si="104"/>
        <v>0</v>
      </c>
    </row>
    <row r="538" spans="1:10" s="4" customFormat="1" ht="12.75">
      <c r="A538" s="249"/>
      <c r="B538" s="99" t="s">
        <v>37</v>
      </c>
      <c r="C538" s="755"/>
      <c r="D538" s="427">
        <f>D540</f>
        <v>60</v>
      </c>
      <c r="E538" s="165">
        <f aca="true" t="shared" si="105" ref="E538:J538">E540</f>
        <v>60</v>
      </c>
      <c r="F538" s="160">
        <f t="shared" si="105"/>
        <v>60</v>
      </c>
      <c r="G538" s="482">
        <f t="shared" si="105"/>
        <v>0</v>
      </c>
      <c r="H538" s="144">
        <f t="shared" si="105"/>
        <v>0</v>
      </c>
      <c r="I538" s="847">
        <f t="shared" si="105"/>
        <v>0</v>
      </c>
      <c r="J538" s="554">
        <f t="shared" si="105"/>
        <v>0</v>
      </c>
    </row>
    <row r="539" spans="1:10" s="4" customFormat="1" ht="12.75">
      <c r="A539" s="29">
        <v>1</v>
      </c>
      <c r="B539" s="135" t="s">
        <v>480</v>
      </c>
      <c r="C539" s="127"/>
      <c r="D539" s="427"/>
      <c r="E539" s="263"/>
      <c r="F539" s="160"/>
      <c r="G539" s="482"/>
      <c r="H539" s="144"/>
      <c r="I539" s="847"/>
      <c r="J539" s="554"/>
    </row>
    <row r="540" spans="1:10" s="4" customFormat="1" ht="13.5" thickBot="1">
      <c r="A540" s="29"/>
      <c r="B540" s="387" t="s">
        <v>442</v>
      </c>
      <c r="C540" s="670"/>
      <c r="D540" s="820">
        <v>60</v>
      </c>
      <c r="E540" s="166">
        <f>F540+G540+H540+I540+J540</f>
        <v>60</v>
      </c>
      <c r="F540" s="158">
        <v>60</v>
      </c>
      <c r="G540" s="481"/>
      <c r="H540" s="157"/>
      <c r="I540" s="848"/>
      <c r="J540" s="926"/>
    </row>
    <row r="541" spans="1:10" s="4" customFormat="1" ht="13.5" thickBot="1">
      <c r="A541" s="62"/>
      <c r="B541" s="83" t="s">
        <v>33</v>
      </c>
      <c r="C541" s="755"/>
      <c r="D541" s="202">
        <f>D542</f>
        <v>40</v>
      </c>
      <c r="E541" s="697">
        <f aca="true" t="shared" si="106" ref="E541:J541">E542</f>
        <v>40</v>
      </c>
      <c r="F541" s="155">
        <f t="shared" si="106"/>
        <v>40</v>
      </c>
      <c r="G541" s="479">
        <f t="shared" si="106"/>
        <v>0</v>
      </c>
      <c r="H541" s="148">
        <f t="shared" si="106"/>
        <v>0</v>
      </c>
      <c r="I541" s="348">
        <f t="shared" si="106"/>
        <v>0</v>
      </c>
      <c r="J541" s="243">
        <f t="shared" si="106"/>
        <v>0</v>
      </c>
    </row>
    <row r="542" spans="1:10" s="4" customFormat="1" ht="13.5" thickBot="1">
      <c r="A542" s="123">
        <v>1</v>
      </c>
      <c r="B542" s="134" t="s">
        <v>76</v>
      </c>
      <c r="C542" s="127"/>
      <c r="D542" s="819">
        <v>40</v>
      </c>
      <c r="E542" s="254">
        <f>F542+G542+H542+I542+J542</f>
        <v>40</v>
      </c>
      <c r="F542" s="164">
        <v>40</v>
      </c>
      <c r="G542" s="315"/>
      <c r="H542" s="149"/>
      <c r="I542" s="846"/>
      <c r="J542" s="831"/>
    </row>
    <row r="543" spans="1:10" ht="13.5" thickBot="1">
      <c r="A543" s="25"/>
      <c r="B543" s="63" t="s">
        <v>481</v>
      </c>
      <c r="C543" s="800"/>
      <c r="D543" s="439">
        <f>D544</f>
        <v>12</v>
      </c>
      <c r="E543" s="722">
        <f>E544</f>
        <v>12</v>
      </c>
      <c r="F543" s="439">
        <f>F544</f>
        <v>12</v>
      </c>
      <c r="G543" s="564">
        <f>G544</f>
        <v>0</v>
      </c>
      <c r="H543" s="439"/>
      <c r="I543" s="900"/>
      <c r="J543" s="439"/>
    </row>
    <row r="544" spans="1:10" ht="13.5" thickBot="1">
      <c r="A544" s="44"/>
      <c r="B544" s="81" t="s">
        <v>33</v>
      </c>
      <c r="C544" s="755"/>
      <c r="D544" s="428">
        <f>D545+D546</f>
        <v>12</v>
      </c>
      <c r="E544" s="723">
        <f>E545+E546</f>
        <v>12</v>
      </c>
      <c r="F544" s="428">
        <f>F545+F546</f>
        <v>12</v>
      </c>
      <c r="G544" s="565">
        <f>G545+G546</f>
        <v>0</v>
      </c>
      <c r="H544" s="428"/>
      <c r="I544" s="901"/>
      <c r="J544" s="428"/>
    </row>
    <row r="545" spans="1:10" ht="12.75">
      <c r="A545" s="123">
        <v>1</v>
      </c>
      <c r="B545" s="131" t="s">
        <v>482</v>
      </c>
      <c r="C545" s="390"/>
      <c r="D545" s="820">
        <v>6</v>
      </c>
      <c r="E545" s="163">
        <f>F545+G545+H545+I545+J545</f>
        <v>6</v>
      </c>
      <c r="F545" s="174">
        <v>6</v>
      </c>
      <c r="G545" s="566"/>
      <c r="H545" s="250"/>
      <c r="I545" s="364"/>
      <c r="J545" s="959"/>
    </row>
    <row r="546" spans="1:10" ht="13.5" thickBot="1">
      <c r="A546" s="550">
        <v>2</v>
      </c>
      <c r="B546" s="134" t="s">
        <v>76</v>
      </c>
      <c r="C546" s="127"/>
      <c r="D546" s="427">
        <v>6</v>
      </c>
      <c r="E546" s="163">
        <f>F546+G546+H546+I546+J546</f>
        <v>6</v>
      </c>
      <c r="F546" s="160">
        <v>6</v>
      </c>
      <c r="G546" s="563"/>
      <c r="H546" s="171"/>
      <c r="I546" s="902"/>
      <c r="J546" s="941"/>
    </row>
    <row r="547" spans="1:10" ht="13.5" thickBot="1">
      <c r="A547" s="25"/>
      <c r="B547" s="63" t="s">
        <v>67</v>
      </c>
      <c r="C547" s="800"/>
      <c r="D547" s="551">
        <f>D548</f>
        <v>61</v>
      </c>
      <c r="E547" s="724">
        <f aca="true" t="shared" si="107" ref="E547:J547">E548</f>
        <v>61</v>
      </c>
      <c r="F547" s="551">
        <f t="shared" si="107"/>
        <v>61</v>
      </c>
      <c r="G547" s="567">
        <f t="shared" si="107"/>
        <v>0</v>
      </c>
      <c r="H547" s="553">
        <f t="shared" si="107"/>
        <v>0</v>
      </c>
      <c r="I547" s="903">
        <f t="shared" si="107"/>
        <v>0</v>
      </c>
      <c r="J547" s="553">
        <f t="shared" si="107"/>
        <v>0</v>
      </c>
    </row>
    <row r="548" spans="1:10" ht="13.5" thickBot="1">
      <c r="A548" s="44"/>
      <c r="B548" s="81" t="s">
        <v>33</v>
      </c>
      <c r="C548" s="755"/>
      <c r="D548" s="427">
        <f>D549+D550</f>
        <v>61</v>
      </c>
      <c r="E548" s="453">
        <f aca="true" t="shared" si="108" ref="E548:J548">E549+E550</f>
        <v>61</v>
      </c>
      <c r="F548" s="427">
        <f t="shared" si="108"/>
        <v>61</v>
      </c>
      <c r="G548" s="568">
        <f t="shared" si="108"/>
        <v>0</v>
      </c>
      <c r="H548" s="554">
        <f t="shared" si="108"/>
        <v>0</v>
      </c>
      <c r="I548" s="904">
        <f t="shared" si="108"/>
        <v>0</v>
      </c>
      <c r="J548" s="554">
        <f t="shared" si="108"/>
        <v>0</v>
      </c>
    </row>
    <row r="549" spans="1:10" ht="12.75">
      <c r="A549" s="212">
        <v>1</v>
      </c>
      <c r="B549" s="134" t="s">
        <v>76</v>
      </c>
      <c r="C549" s="127"/>
      <c r="D549" s="427">
        <v>40</v>
      </c>
      <c r="E549" s="166">
        <f>F549+G549+H549+I549+J549</f>
        <v>40</v>
      </c>
      <c r="F549" s="158">
        <v>40</v>
      </c>
      <c r="G549" s="562"/>
      <c r="H549" s="172"/>
      <c r="I549" s="444"/>
      <c r="J549" s="279"/>
    </row>
    <row r="550" spans="1:10" ht="13.5" thickBot="1">
      <c r="A550" s="550">
        <v>2</v>
      </c>
      <c r="B550" s="43" t="s">
        <v>483</v>
      </c>
      <c r="C550" s="390"/>
      <c r="D550" s="427">
        <v>21</v>
      </c>
      <c r="E550" s="165">
        <f>F550+G550+H550+I550+J550</f>
        <v>21</v>
      </c>
      <c r="F550" s="160">
        <v>21</v>
      </c>
      <c r="G550" s="563"/>
      <c r="H550" s="171"/>
      <c r="I550" s="902"/>
      <c r="J550" s="941"/>
    </row>
    <row r="551" spans="1:10" ht="13.5" thickBot="1">
      <c r="A551" s="234"/>
      <c r="B551" s="63" t="s">
        <v>484</v>
      </c>
      <c r="C551" s="800"/>
      <c r="D551" s="439">
        <f>F551+G551+H551+I551+J551</f>
        <v>40</v>
      </c>
      <c r="E551" s="552">
        <f>F551+G551+H551+I551+J551</f>
        <v>40</v>
      </c>
      <c r="F551" s="548">
        <f aca="true" t="shared" si="109" ref="F551:J552">F552</f>
        <v>40</v>
      </c>
      <c r="G551" s="561">
        <f t="shared" si="109"/>
        <v>0</v>
      </c>
      <c r="H551" s="521">
        <f t="shared" si="109"/>
        <v>0</v>
      </c>
      <c r="I551" s="905">
        <f t="shared" si="109"/>
        <v>0</v>
      </c>
      <c r="J551" s="960">
        <f t="shared" si="109"/>
        <v>0</v>
      </c>
    </row>
    <row r="552" spans="1:10" ht="13.5" thickBot="1">
      <c r="A552" s="64"/>
      <c r="B552" s="95" t="s">
        <v>33</v>
      </c>
      <c r="C552" s="755"/>
      <c r="D552" s="427">
        <f>D553</f>
        <v>40</v>
      </c>
      <c r="E552" s="453">
        <f>E553</f>
        <v>40</v>
      </c>
      <c r="F552" s="427">
        <f t="shared" si="109"/>
        <v>40</v>
      </c>
      <c r="G552" s="568">
        <f t="shared" si="109"/>
        <v>0</v>
      </c>
      <c r="H552" s="554">
        <f t="shared" si="109"/>
        <v>0</v>
      </c>
      <c r="I552" s="904">
        <f t="shared" si="109"/>
        <v>0</v>
      </c>
      <c r="J552" s="554">
        <f t="shared" si="109"/>
        <v>0</v>
      </c>
    </row>
    <row r="553" spans="1:10" ht="13.5" thickBot="1">
      <c r="A553" s="123">
        <v>1</v>
      </c>
      <c r="B553" s="131" t="s">
        <v>76</v>
      </c>
      <c r="C553" s="390"/>
      <c r="D553" s="427">
        <v>40</v>
      </c>
      <c r="E553" s="166">
        <f>F553+G553+H553+I553+J553</f>
        <v>40</v>
      </c>
      <c r="F553" s="173">
        <v>40</v>
      </c>
      <c r="G553" s="562"/>
      <c r="H553" s="173"/>
      <c r="I553" s="444"/>
      <c r="J553" s="279"/>
    </row>
    <row r="554" spans="1:10" ht="13.5" thickBot="1">
      <c r="A554" s="234"/>
      <c r="B554" s="63" t="s">
        <v>75</v>
      </c>
      <c r="C554" s="800"/>
      <c r="D554" s="439">
        <f>D555</f>
        <v>50</v>
      </c>
      <c r="E554" s="722">
        <f aca="true" t="shared" si="110" ref="E554:J554">E555</f>
        <v>50</v>
      </c>
      <c r="F554" s="439">
        <f t="shared" si="110"/>
        <v>50</v>
      </c>
      <c r="G554" s="564">
        <f t="shared" si="110"/>
        <v>0</v>
      </c>
      <c r="H554" s="555">
        <f t="shared" si="110"/>
        <v>0</v>
      </c>
      <c r="I554" s="906">
        <f t="shared" si="110"/>
        <v>0</v>
      </c>
      <c r="J554" s="555">
        <f t="shared" si="110"/>
        <v>0</v>
      </c>
    </row>
    <row r="555" spans="1:10" ht="13.5" thickBot="1">
      <c r="A555" s="64"/>
      <c r="B555" s="95" t="s">
        <v>33</v>
      </c>
      <c r="C555" s="755"/>
      <c r="D555" s="427">
        <f>D556</f>
        <v>50</v>
      </c>
      <c r="E555" s="453">
        <f aca="true" t="shared" si="111" ref="E555:J555">E556</f>
        <v>50</v>
      </c>
      <c r="F555" s="427">
        <f t="shared" si="111"/>
        <v>50</v>
      </c>
      <c r="G555" s="568">
        <f t="shared" si="111"/>
        <v>0</v>
      </c>
      <c r="H555" s="554">
        <f t="shared" si="111"/>
        <v>0</v>
      </c>
      <c r="I555" s="904">
        <f t="shared" si="111"/>
        <v>0</v>
      </c>
      <c r="J555" s="554">
        <f t="shared" si="111"/>
        <v>0</v>
      </c>
    </row>
    <row r="556" spans="1:10" ht="13.5" thickBot="1">
      <c r="A556" s="212">
        <v>1</v>
      </c>
      <c r="B556" s="56" t="s">
        <v>485</v>
      </c>
      <c r="C556" s="390"/>
      <c r="D556" s="820">
        <v>50</v>
      </c>
      <c r="E556" s="166">
        <f>F556+G556+H556+I556+J556</f>
        <v>50</v>
      </c>
      <c r="F556" s="173">
        <v>50</v>
      </c>
      <c r="G556" s="562"/>
      <c r="H556" s="172"/>
      <c r="I556" s="444"/>
      <c r="J556" s="279"/>
    </row>
    <row r="557" spans="1:10" s="87" customFormat="1" ht="13.5" thickBot="1">
      <c r="A557" s="234"/>
      <c r="B557" s="63" t="s">
        <v>42</v>
      </c>
      <c r="C557" s="800"/>
      <c r="D557" s="1016">
        <f>D558</f>
        <v>298</v>
      </c>
      <c r="E557" s="725">
        <f aca="true" t="shared" si="112" ref="E557:J557">E558</f>
        <v>298</v>
      </c>
      <c r="F557" s="557">
        <f t="shared" si="112"/>
        <v>298</v>
      </c>
      <c r="G557" s="569">
        <f t="shared" si="112"/>
        <v>0</v>
      </c>
      <c r="H557" s="558">
        <f t="shared" si="112"/>
        <v>0</v>
      </c>
      <c r="I557" s="907">
        <f t="shared" si="112"/>
        <v>0</v>
      </c>
      <c r="J557" s="961">
        <f t="shared" si="112"/>
        <v>0</v>
      </c>
    </row>
    <row r="558" spans="1:10" s="87" customFormat="1" ht="12.75">
      <c r="A558" s="249"/>
      <c r="B558" s="99" t="s">
        <v>37</v>
      </c>
      <c r="C558" s="755"/>
      <c r="D558" s="427">
        <f>D559+D560</f>
        <v>298</v>
      </c>
      <c r="E558" s="165">
        <f aca="true" t="shared" si="113" ref="E558:J558">E559+E560</f>
        <v>298</v>
      </c>
      <c r="F558" s="160">
        <f t="shared" si="113"/>
        <v>298</v>
      </c>
      <c r="G558" s="482">
        <f t="shared" si="113"/>
        <v>0</v>
      </c>
      <c r="H558" s="144">
        <f t="shared" si="113"/>
        <v>0</v>
      </c>
      <c r="I558" s="847">
        <f t="shared" si="113"/>
        <v>0</v>
      </c>
      <c r="J558" s="554">
        <f t="shared" si="113"/>
        <v>0</v>
      </c>
    </row>
    <row r="559" spans="1:10" s="87" customFormat="1" ht="12.75">
      <c r="A559" s="122">
        <v>1</v>
      </c>
      <c r="B559" s="390" t="s">
        <v>486</v>
      </c>
      <c r="C559" s="390"/>
      <c r="D559" s="427">
        <v>90</v>
      </c>
      <c r="E559" s="165">
        <f>F559+G559+H559+I559+J559</f>
        <v>90</v>
      </c>
      <c r="F559" s="171">
        <v>90</v>
      </c>
      <c r="G559" s="563"/>
      <c r="H559" s="252"/>
      <c r="I559" s="902"/>
      <c r="J559" s="941"/>
    </row>
    <row r="560" spans="1:10" s="87" customFormat="1" ht="13.5" thickBot="1">
      <c r="A560" s="114">
        <v>2</v>
      </c>
      <c r="B560" s="126" t="s">
        <v>487</v>
      </c>
      <c r="C560" s="390"/>
      <c r="D560" s="820">
        <v>208</v>
      </c>
      <c r="E560" s="166">
        <f>F560+G560+H560+I560+J560</f>
        <v>208</v>
      </c>
      <c r="F560" s="173">
        <v>208</v>
      </c>
      <c r="G560" s="562"/>
      <c r="H560" s="172"/>
      <c r="I560" s="444"/>
      <c r="J560" s="279"/>
    </row>
    <row r="561" spans="1:10" s="556" customFormat="1" ht="13.5" thickBot="1">
      <c r="A561" s="234"/>
      <c r="B561" s="63" t="s">
        <v>488</v>
      </c>
      <c r="C561" s="800"/>
      <c r="D561" s="1017">
        <f>D562</f>
        <v>7</v>
      </c>
      <c r="E561" s="726">
        <f aca="true" t="shared" si="114" ref="E561:J561">E562</f>
        <v>7</v>
      </c>
      <c r="F561" s="559">
        <f t="shared" si="114"/>
        <v>7</v>
      </c>
      <c r="G561" s="570">
        <f t="shared" si="114"/>
        <v>0</v>
      </c>
      <c r="H561" s="560">
        <f t="shared" si="114"/>
        <v>0</v>
      </c>
      <c r="I561" s="908">
        <f t="shared" si="114"/>
        <v>0</v>
      </c>
      <c r="J561" s="962">
        <f t="shared" si="114"/>
        <v>0</v>
      </c>
    </row>
    <row r="562" spans="1:10" s="97" customFormat="1" ht="13.5" thickBot="1">
      <c r="A562" s="64"/>
      <c r="B562" s="95" t="s">
        <v>33</v>
      </c>
      <c r="C562" s="755"/>
      <c r="D562" s="819">
        <f>D563</f>
        <v>7</v>
      </c>
      <c r="E562" s="254">
        <f aca="true" t="shared" si="115" ref="E562:J562">E563</f>
        <v>7</v>
      </c>
      <c r="F562" s="164">
        <f t="shared" si="115"/>
        <v>7</v>
      </c>
      <c r="G562" s="484">
        <f t="shared" si="115"/>
        <v>0</v>
      </c>
      <c r="H562" s="149">
        <f t="shared" si="115"/>
        <v>0</v>
      </c>
      <c r="I562" s="846">
        <f t="shared" si="115"/>
        <v>0</v>
      </c>
      <c r="J562" s="831">
        <f t="shared" si="115"/>
        <v>0</v>
      </c>
    </row>
    <row r="563" spans="1:10" s="97" customFormat="1" ht="12.75">
      <c r="A563" s="122">
        <v>1</v>
      </c>
      <c r="B563" s="689" t="s">
        <v>489</v>
      </c>
      <c r="C563" s="689"/>
      <c r="D563" s="427">
        <v>7</v>
      </c>
      <c r="E563" s="165">
        <f>F563+G563+H563+I563+J563</f>
        <v>7</v>
      </c>
      <c r="F563" s="160">
        <v>7</v>
      </c>
      <c r="G563" s="482"/>
      <c r="H563" s="144"/>
      <c r="I563" s="847"/>
      <c r="J563" s="554"/>
    </row>
    <row r="564" spans="1:10" ht="12.75">
      <c r="A564" s="96"/>
      <c r="B564" s="289" t="s">
        <v>33</v>
      </c>
      <c r="C564" s="755"/>
      <c r="D564" s="427">
        <f>F564+G564+H564+I564+J564</f>
        <v>0</v>
      </c>
      <c r="E564" s="311">
        <f>F564+G564+H564+I564+J564</f>
        <v>0</v>
      </c>
      <c r="F564" s="250">
        <f>F565</f>
        <v>0</v>
      </c>
      <c r="G564" s="329">
        <f>G565</f>
        <v>0</v>
      </c>
      <c r="H564" s="251">
        <f>H565</f>
        <v>0</v>
      </c>
      <c r="I564" s="364">
        <f>I565</f>
        <v>0</v>
      </c>
      <c r="J564" s="959">
        <f>J565</f>
        <v>0</v>
      </c>
    </row>
    <row r="565" spans="1:10" ht="13.5" thickBot="1">
      <c r="A565" s="114">
        <v>1</v>
      </c>
      <c r="B565" s="126" t="s">
        <v>60</v>
      </c>
      <c r="C565" s="390"/>
      <c r="D565" s="820"/>
      <c r="E565" s="166"/>
      <c r="F565" s="173"/>
      <c r="G565" s="443"/>
      <c r="H565" s="172"/>
      <c r="I565" s="444"/>
      <c r="J565" s="279"/>
    </row>
    <row r="566" spans="1:10" ht="13.5" thickBot="1">
      <c r="A566" s="25"/>
      <c r="B566" s="94" t="s">
        <v>77</v>
      </c>
      <c r="C566" s="802"/>
      <c r="D566" s="1007">
        <f>D567</f>
        <v>31</v>
      </c>
      <c r="E566" s="710">
        <f aca="true" t="shared" si="116" ref="E566:J566">E567</f>
        <v>31</v>
      </c>
      <c r="F566" s="196">
        <f t="shared" si="116"/>
        <v>31</v>
      </c>
      <c r="G566" s="182">
        <f t="shared" si="116"/>
        <v>0</v>
      </c>
      <c r="H566" s="182">
        <f t="shared" si="116"/>
        <v>0</v>
      </c>
      <c r="I566" s="888">
        <f t="shared" si="116"/>
        <v>0</v>
      </c>
      <c r="J566" s="951">
        <f t="shared" si="116"/>
        <v>0</v>
      </c>
    </row>
    <row r="567" spans="1:10" ht="12.75">
      <c r="A567" s="96"/>
      <c r="B567" s="289" t="s">
        <v>33</v>
      </c>
      <c r="C567" s="755"/>
      <c r="D567" s="819">
        <f>D568+D569</f>
        <v>31</v>
      </c>
      <c r="E567" s="254">
        <f aca="true" t="shared" si="117" ref="E567:J567">E568+E569</f>
        <v>31</v>
      </c>
      <c r="F567" s="164">
        <f t="shared" si="117"/>
        <v>31</v>
      </c>
      <c r="G567" s="149">
        <f t="shared" si="117"/>
        <v>0</v>
      </c>
      <c r="H567" s="149">
        <f t="shared" si="117"/>
        <v>0</v>
      </c>
      <c r="I567" s="846">
        <f t="shared" si="117"/>
        <v>0</v>
      </c>
      <c r="J567" s="831">
        <f t="shared" si="117"/>
        <v>0</v>
      </c>
    </row>
    <row r="568" spans="1:10" ht="12.75">
      <c r="A568" s="122">
        <v>1</v>
      </c>
      <c r="B568" s="390" t="s">
        <v>490</v>
      </c>
      <c r="C568" s="390"/>
      <c r="D568" s="427">
        <v>4</v>
      </c>
      <c r="E568" s="165">
        <f>F568+G568+H568+I568+J568</f>
        <v>4</v>
      </c>
      <c r="F568" s="171">
        <v>4</v>
      </c>
      <c r="G568" s="323"/>
      <c r="H568" s="252"/>
      <c r="I568" s="902"/>
      <c r="J568" s="941"/>
    </row>
    <row r="569" spans="1:10" ht="13.5" thickBot="1">
      <c r="A569" s="122">
        <v>2</v>
      </c>
      <c r="B569" s="126" t="s">
        <v>491</v>
      </c>
      <c r="C569" s="126"/>
      <c r="D569" s="820">
        <v>27</v>
      </c>
      <c r="E569" s="166">
        <f>F569+G569+H569+I569+J569</f>
        <v>27</v>
      </c>
      <c r="F569" s="173">
        <v>27</v>
      </c>
      <c r="G569" s="443"/>
      <c r="H569" s="172"/>
      <c r="I569" s="444"/>
      <c r="J569" s="279"/>
    </row>
    <row r="570" spans="1:10" ht="13.5" thickBot="1">
      <c r="A570" s="122"/>
      <c r="B570" s="649" t="s">
        <v>577</v>
      </c>
      <c r="C570" s="803">
        <f>C572</f>
        <v>101.8</v>
      </c>
      <c r="D570" s="1000">
        <f>D572</f>
        <v>101.8</v>
      </c>
      <c r="E570" s="727">
        <f>F570+G570+H570+I570+J570</f>
        <v>101.80000000000001</v>
      </c>
      <c r="F570" s="650">
        <f>F572</f>
        <v>6.17</v>
      </c>
      <c r="G570" s="650">
        <f>G572</f>
        <v>81.29</v>
      </c>
      <c r="H570" s="650">
        <f>H572</f>
        <v>14.34</v>
      </c>
      <c r="I570" s="865">
        <f>I572</f>
        <v>0</v>
      </c>
      <c r="J570" s="939">
        <f>J572</f>
        <v>0</v>
      </c>
    </row>
    <row r="571" spans="1:10" ht="12.75">
      <c r="A571" s="122">
        <v>1</v>
      </c>
      <c r="B571" s="131" t="s">
        <v>578</v>
      </c>
      <c r="C571" s="131"/>
      <c r="D571" s="819"/>
      <c r="E571" s="254"/>
      <c r="F571" s="170"/>
      <c r="G571" s="647"/>
      <c r="H571" s="648"/>
      <c r="I571" s="909"/>
      <c r="J571" s="940"/>
    </row>
    <row r="572" spans="1:10" ht="12.75">
      <c r="A572" s="122"/>
      <c r="B572" s="390" t="s">
        <v>580</v>
      </c>
      <c r="C572" s="804">
        <v>101.8</v>
      </c>
      <c r="D572" s="427">
        <v>101.8</v>
      </c>
      <c r="E572" s="165">
        <f>F572+G572+H572+I572+J572</f>
        <v>101.80000000000001</v>
      </c>
      <c r="F572" s="160">
        <v>6.17</v>
      </c>
      <c r="G572" s="160">
        <v>81.29</v>
      </c>
      <c r="H572" s="160">
        <v>14.34</v>
      </c>
      <c r="I572" s="902"/>
      <c r="J572" s="941"/>
    </row>
    <row r="573" spans="1:10" ht="12.75">
      <c r="A573" s="643" t="s">
        <v>51</v>
      </c>
      <c r="B573" s="663" t="s">
        <v>567</v>
      </c>
      <c r="C573" s="663"/>
      <c r="D573" s="837">
        <f>D574</f>
        <v>0</v>
      </c>
      <c r="E573" s="812">
        <f aca="true" t="shared" si="118" ref="E573:J573">E574</f>
        <v>295</v>
      </c>
      <c r="F573" s="645">
        <f t="shared" si="118"/>
        <v>295</v>
      </c>
      <c r="G573" s="646">
        <f t="shared" si="118"/>
        <v>0</v>
      </c>
      <c r="H573" s="644">
        <f t="shared" si="118"/>
        <v>0</v>
      </c>
      <c r="I573" s="910">
        <f t="shared" si="118"/>
        <v>0</v>
      </c>
      <c r="J573" s="837">
        <f t="shared" si="118"/>
        <v>0</v>
      </c>
    </row>
    <row r="574" spans="1:10" ht="13.5" thickBot="1">
      <c r="A574" s="641"/>
      <c r="B574" s="642" t="s">
        <v>64</v>
      </c>
      <c r="C574" s="756"/>
      <c r="D574" s="447">
        <f>D575</f>
        <v>0</v>
      </c>
      <c r="E574" s="813">
        <f aca="true" t="shared" si="119" ref="E574:J574">E575</f>
        <v>295</v>
      </c>
      <c r="F574" s="445">
        <f t="shared" si="119"/>
        <v>295</v>
      </c>
      <c r="G574" s="446">
        <f t="shared" si="119"/>
        <v>0</v>
      </c>
      <c r="H574" s="447">
        <f t="shared" si="119"/>
        <v>0</v>
      </c>
      <c r="I574" s="911">
        <f t="shared" si="119"/>
        <v>0</v>
      </c>
      <c r="J574" s="447">
        <f t="shared" si="119"/>
        <v>0</v>
      </c>
    </row>
    <row r="575" spans="1:10" ht="13.5" thickBot="1">
      <c r="A575" s="89" t="s">
        <v>10</v>
      </c>
      <c r="B575" s="96" t="s">
        <v>28</v>
      </c>
      <c r="C575" s="466"/>
      <c r="D575" s="441">
        <f>D576</f>
        <v>0</v>
      </c>
      <c r="E575" s="664">
        <f aca="true" t="shared" si="120" ref="E575:J575">E576</f>
        <v>295</v>
      </c>
      <c r="F575" s="440">
        <f t="shared" si="120"/>
        <v>295</v>
      </c>
      <c r="G575" s="442">
        <f t="shared" si="120"/>
        <v>0</v>
      </c>
      <c r="H575" s="441">
        <f t="shared" si="120"/>
        <v>0</v>
      </c>
      <c r="I575" s="912">
        <f t="shared" si="120"/>
        <v>0</v>
      </c>
      <c r="J575" s="441">
        <f t="shared" si="120"/>
        <v>0</v>
      </c>
    </row>
    <row r="576" spans="1:10" ht="12.75">
      <c r="A576" s="239"/>
      <c r="B576" s="224" t="s">
        <v>38</v>
      </c>
      <c r="C576" s="770"/>
      <c r="D576" s="441">
        <f>D578</f>
        <v>0</v>
      </c>
      <c r="E576" s="664">
        <f aca="true" t="shared" si="121" ref="E576:J576">E578</f>
        <v>295</v>
      </c>
      <c r="F576" s="440">
        <f t="shared" si="121"/>
        <v>295</v>
      </c>
      <c r="G576" s="442">
        <f t="shared" si="121"/>
        <v>0</v>
      </c>
      <c r="H576" s="441">
        <f t="shared" si="121"/>
        <v>0</v>
      </c>
      <c r="I576" s="912">
        <f t="shared" si="121"/>
        <v>0</v>
      </c>
      <c r="J576" s="441">
        <f t="shared" si="121"/>
        <v>0</v>
      </c>
    </row>
    <row r="577" spans="1:10" ht="12.75">
      <c r="A577" s="124">
        <v>1</v>
      </c>
      <c r="B577" s="126" t="s">
        <v>226</v>
      </c>
      <c r="C577" s="390"/>
      <c r="D577" s="440"/>
      <c r="E577" s="352"/>
      <c r="F577" s="353"/>
      <c r="G577" s="354"/>
      <c r="H577" s="355"/>
      <c r="I577" s="913"/>
      <c r="J577" s="963"/>
    </row>
    <row r="578" spans="1:10" ht="13.5" thickBot="1">
      <c r="A578" s="125"/>
      <c r="B578" s="131" t="s">
        <v>227</v>
      </c>
      <c r="C578" s="390"/>
      <c r="D578" s="1018"/>
      <c r="E578" s="352">
        <f>F578+G578+H578+I578+J578</f>
        <v>295</v>
      </c>
      <c r="F578" s="353">
        <v>295</v>
      </c>
      <c r="G578" s="354"/>
      <c r="H578" s="355"/>
      <c r="I578" s="913"/>
      <c r="J578" s="963">
        <v>0</v>
      </c>
    </row>
    <row r="579" spans="1:10" ht="13.5" thickBot="1">
      <c r="A579" s="66" t="s">
        <v>69</v>
      </c>
      <c r="B579" s="67" t="s">
        <v>569</v>
      </c>
      <c r="C579" s="663"/>
      <c r="D579" s="1019">
        <f>E579</f>
        <v>11641.17</v>
      </c>
      <c r="E579" s="266">
        <f aca="true" t="shared" si="122" ref="E579:J579">E580+E581+E582</f>
        <v>11641.17</v>
      </c>
      <c r="F579" s="169">
        <f t="shared" si="122"/>
        <v>9921.68</v>
      </c>
      <c r="G579" s="314">
        <f t="shared" si="122"/>
        <v>0</v>
      </c>
      <c r="H579" s="168">
        <f t="shared" si="122"/>
        <v>0</v>
      </c>
      <c r="I579" s="887">
        <f t="shared" si="122"/>
        <v>0</v>
      </c>
      <c r="J579" s="207">
        <f t="shared" si="122"/>
        <v>635</v>
      </c>
    </row>
    <row r="580" spans="1:10" s="4" customFormat="1" ht="12.75">
      <c r="A580" s="9" t="s">
        <v>6</v>
      </c>
      <c r="B580" s="9" t="s">
        <v>7</v>
      </c>
      <c r="C580" s="748"/>
      <c r="D580" s="554">
        <f aca="true" t="shared" si="123" ref="D580:I580">D664</f>
        <v>0</v>
      </c>
      <c r="E580" s="165">
        <f t="shared" si="123"/>
        <v>7796.17</v>
      </c>
      <c r="F580" s="160">
        <f t="shared" si="123"/>
        <v>6076.68</v>
      </c>
      <c r="G580" s="144">
        <f t="shared" si="123"/>
        <v>0</v>
      </c>
      <c r="H580" s="144">
        <f t="shared" si="123"/>
        <v>0</v>
      </c>
      <c r="I580" s="847">
        <f t="shared" si="123"/>
        <v>0</v>
      </c>
      <c r="J580" s="427">
        <f>J663</f>
        <v>635</v>
      </c>
    </row>
    <row r="581" spans="1:10" s="4" customFormat="1" ht="12.75">
      <c r="A581" s="9" t="s">
        <v>8</v>
      </c>
      <c r="B581" s="9" t="s">
        <v>9</v>
      </c>
      <c r="C581" s="748"/>
      <c r="D581" s="427">
        <f>D585</f>
        <v>30326</v>
      </c>
      <c r="E581" s="165">
        <f aca="true" t="shared" si="124" ref="E581:J581">E585</f>
        <v>1302</v>
      </c>
      <c r="F581" s="160">
        <f t="shared" si="124"/>
        <v>1302</v>
      </c>
      <c r="G581" s="144">
        <f t="shared" si="124"/>
        <v>0</v>
      </c>
      <c r="H581" s="144">
        <f t="shared" si="124"/>
        <v>0</v>
      </c>
      <c r="I581" s="847">
        <f t="shared" si="124"/>
        <v>0</v>
      </c>
      <c r="J581" s="554">
        <f t="shared" si="124"/>
        <v>0</v>
      </c>
    </row>
    <row r="582" spans="1:10" s="4" customFormat="1" ht="13.5" thickBot="1">
      <c r="A582" s="30" t="s">
        <v>10</v>
      </c>
      <c r="B582" s="9" t="s">
        <v>45</v>
      </c>
      <c r="C582" s="748"/>
      <c r="D582" s="820">
        <f>D598</f>
        <v>181407</v>
      </c>
      <c r="E582" s="166">
        <f aca="true" t="shared" si="125" ref="E582:J582">E598</f>
        <v>2543</v>
      </c>
      <c r="F582" s="158">
        <f t="shared" si="125"/>
        <v>2543</v>
      </c>
      <c r="G582" s="157">
        <f t="shared" si="125"/>
        <v>0</v>
      </c>
      <c r="H582" s="157">
        <f t="shared" si="125"/>
        <v>0</v>
      </c>
      <c r="I582" s="848">
        <f t="shared" si="125"/>
        <v>0</v>
      </c>
      <c r="J582" s="926">
        <f t="shared" si="125"/>
        <v>0</v>
      </c>
    </row>
    <row r="583" spans="1:10" ht="13.5" thickBot="1">
      <c r="A583" s="60"/>
      <c r="B583" s="69" t="s">
        <v>32</v>
      </c>
      <c r="C583" s="756"/>
      <c r="D583" s="201">
        <f>D585+D586</f>
        <v>211733</v>
      </c>
      <c r="E583" s="666">
        <f aca="true" t="shared" si="126" ref="E583:J583">E585+E586</f>
        <v>3845</v>
      </c>
      <c r="F583" s="154">
        <f t="shared" si="126"/>
        <v>3845</v>
      </c>
      <c r="G583" s="490">
        <f t="shared" si="126"/>
        <v>0</v>
      </c>
      <c r="H583" s="146">
        <f t="shared" si="126"/>
        <v>0</v>
      </c>
      <c r="I583" s="882">
        <f t="shared" si="126"/>
        <v>0</v>
      </c>
      <c r="J583" s="280">
        <f t="shared" si="126"/>
        <v>0</v>
      </c>
    </row>
    <row r="584" spans="1:10" ht="12.75">
      <c r="A584" s="9" t="s">
        <v>6</v>
      </c>
      <c r="B584" s="9" t="s">
        <v>7</v>
      </c>
      <c r="C584" s="748"/>
      <c r="D584" s="821"/>
      <c r="E584" s="260"/>
      <c r="F584" s="141"/>
      <c r="G584" s="319"/>
      <c r="H584" s="141"/>
      <c r="I584" s="600"/>
      <c r="J584" s="826"/>
    </row>
    <row r="585" spans="1:10" ht="12.75">
      <c r="A585" s="9" t="s">
        <v>8</v>
      </c>
      <c r="B585" s="9" t="s">
        <v>9</v>
      </c>
      <c r="C585" s="748"/>
      <c r="D585" s="426">
        <f>D587</f>
        <v>30326</v>
      </c>
      <c r="E585" s="275">
        <f aca="true" t="shared" si="127" ref="E585:J585">E587</f>
        <v>1302</v>
      </c>
      <c r="F585" s="175">
        <f t="shared" si="127"/>
        <v>1302</v>
      </c>
      <c r="G585" s="488">
        <f t="shared" si="127"/>
        <v>0</v>
      </c>
      <c r="H585" s="145">
        <f t="shared" si="127"/>
        <v>0</v>
      </c>
      <c r="I585" s="889">
        <f t="shared" si="127"/>
        <v>0</v>
      </c>
      <c r="J585" s="430">
        <f t="shared" si="127"/>
        <v>0</v>
      </c>
    </row>
    <row r="586" spans="1:10" ht="13.5" thickBot="1">
      <c r="A586" s="30" t="s">
        <v>10</v>
      </c>
      <c r="B586" s="9" t="s">
        <v>45</v>
      </c>
      <c r="C586" s="748"/>
      <c r="D586" s="818">
        <f>D598</f>
        <v>181407</v>
      </c>
      <c r="E586" s="307">
        <f aca="true" t="shared" si="128" ref="E586:J586">E598</f>
        <v>2543</v>
      </c>
      <c r="F586" s="140">
        <f t="shared" si="128"/>
        <v>2543</v>
      </c>
      <c r="G586" s="489">
        <f t="shared" si="128"/>
        <v>0</v>
      </c>
      <c r="H586" s="139">
        <f t="shared" si="128"/>
        <v>0</v>
      </c>
      <c r="I586" s="859">
        <f t="shared" si="128"/>
        <v>0</v>
      </c>
      <c r="J586" s="294">
        <f t="shared" si="128"/>
        <v>0</v>
      </c>
    </row>
    <row r="587" spans="1:10" ht="13.5" thickBot="1">
      <c r="A587" s="61" t="s">
        <v>8</v>
      </c>
      <c r="B587" s="44" t="s">
        <v>9</v>
      </c>
      <c r="C587" s="466"/>
      <c r="D587" s="493">
        <f>D589+D590+D592+D594</f>
        <v>30326</v>
      </c>
      <c r="E587" s="361">
        <f aca="true" t="shared" si="129" ref="E587:J587">E589+E590+E592+E594</f>
        <v>1302</v>
      </c>
      <c r="F587" s="137">
        <f t="shared" si="129"/>
        <v>1302</v>
      </c>
      <c r="G587" s="486">
        <f t="shared" si="129"/>
        <v>0</v>
      </c>
      <c r="H587" s="136">
        <f t="shared" si="129"/>
        <v>0</v>
      </c>
      <c r="I587" s="914">
        <f t="shared" si="129"/>
        <v>0</v>
      </c>
      <c r="J587" s="494">
        <f t="shared" si="129"/>
        <v>0</v>
      </c>
    </row>
    <row r="588" spans="1:10" ht="12.75">
      <c r="A588" s="124">
        <v>1</v>
      </c>
      <c r="B588" s="405" t="s">
        <v>168</v>
      </c>
      <c r="C588" s="763"/>
      <c r="D588" s="427"/>
      <c r="E588" s="165"/>
      <c r="F588" s="166"/>
      <c r="G588" s="177"/>
      <c r="H588" s="177"/>
      <c r="I588" s="852"/>
      <c r="J588" s="835"/>
    </row>
    <row r="589" spans="1:10" ht="12.75">
      <c r="A589" s="215"/>
      <c r="B589" s="404" t="s">
        <v>184</v>
      </c>
      <c r="C589" s="763"/>
      <c r="D589" s="427">
        <v>402</v>
      </c>
      <c r="E589" s="165">
        <f>F589+G589+H589+I589+J589</f>
        <v>402</v>
      </c>
      <c r="F589" s="166">
        <v>402</v>
      </c>
      <c r="G589" s="177"/>
      <c r="H589" s="177"/>
      <c r="I589" s="852"/>
      <c r="J589" s="835"/>
    </row>
    <row r="590" spans="1:10" ht="12.75">
      <c r="A590" s="114">
        <v>2</v>
      </c>
      <c r="B590" s="661" t="s">
        <v>167</v>
      </c>
      <c r="C590" s="763"/>
      <c r="D590" s="427">
        <v>1422</v>
      </c>
      <c r="E590" s="165">
        <f>F590+G590+H590+I590+J590</f>
        <v>300</v>
      </c>
      <c r="F590" s="160">
        <v>300</v>
      </c>
      <c r="G590" s="159"/>
      <c r="H590" s="159"/>
      <c r="I590" s="312"/>
      <c r="J590" s="834"/>
    </row>
    <row r="591" spans="1:10" ht="12.75">
      <c r="A591" s="123"/>
      <c r="B591" s="690" t="s">
        <v>185</v>
      </c>
      <c r="C591" s="763"/>
      <c r="D591" s="427"/>
      <c r="E591" s="165"/>
      <c r="F591" s="157"/>
      <c r="G591" s="177"/>
      <c r="H591" s="177"/>
      <c r="I591" s="852"/>
      <c r="J591" s="835"/>
    </row>
    <row r="592" spans="1:10" ht="12.75">
      <c r="A592" s="45">
        <v>3</v>
      </c>
      <c r="B592" s="660" t="s">
        <v>169</v>
      </c>
      <c r="C592" s="763"/>
      <c r="D592" s="427">
        <v>2031</v>
      </c>
      <c r="E592" s="165">
        <f>F592+G592+H592+I592+J592</f>
        <v>100</v>
      </c>
      <c r="F592" s="165">
        <v>100</v>
      </c>
      <c r="G592" s="159"/>
      <c r="H592" s="159"/>
      <c r="I592" s="312"/>
      <c r="J592" s="834"/>
    </row>
    <row r="593" spans="1:10" ht="12.75">
      <c r="A593" s="45"/>
      <c r="B593" s="405" t="s">
        <v>170</v>
      </c>
      <c r="C593" s="763"/>
      <c r="D593" s="427"/>
      <c r="E593" s="165"/>
      <c r="F593" s="165"/>
      <c r="G593" s="159"/>
      <c r="H593" s="159"/>
      <c r="I593" s="312"/>
      <c r="J593" s="834"/>
    </row>
    <row r="594" spans="1:10" ht="12.75">
      <c r="A594" s="124">
        <v>4</v>
      </c>
      <c r="B594" s="660" t="s">
        <v>168</v>
      </c>
      <c r="C594" s="763"/>
      <c r="D594" s="427">
        <v>26471</v>
      </c>
      <c r="E594" s="165">
        <f>F594+G594+H594+I594+J594</f>
        <v>500</v>
      </c>
      <c r="F594" s="160">
        <v>500</v>
      </c>
      <c r="G594" s="159"/>
      <c r="H594" s="159"/>
      <c r="I594" s="312"/>
      <c r="J594" s="834"/>
    </row>
    <row r="595" spans="1:10" ht="12.75">
      <c r="A595" s="215"/>
      <c r="B595" s="405" t="s">
        <v>434</v>
      </c>
      <c r="C595" s="763"/>
      <c r="D595" s="427"/>
      <c r="E595" s="165"/>
      <c r="F595" s="160"/>
      <c r="G595" s="159"/>
      <c r="H595" s="159"/>
      <c r="I595" s="312"/>
      <c r="J595" s="834"/>
    </row>
    <row r="596" spans="1:10" ht="12.75">
      <c r="A596" s="29" t="s">
        <v>435</v>
      </c>
      <c r="B596" s="405" t="s">
        <v>436</v>
      </c>
      <c r="C596" s="763"/>
      <c r="D596" s="427"/>
      <c r="E596" s="165"/>
      <c r="F596" s="160"/>
      <c r="G596" s="159"/>
      <c r="H596" s="159"/>
      <c r="I596" s="312"/>
      <c r="J596" s="834"/>
    </row>
    <row r="597" spans="1:10" ht="13.5" thickBot="1">
      <c r="A597" s="29"/>
      <c r="B597" s="404" t="s">
        <v>437</v>
      </c>
      <c r="C597" s="763"/>
      <c r="D597" s="427"/>
      <c r="E597" s="165"/>
      <c r="F597" s="160"/>
      <c r="G597" s="159"/>
      <c r="H597" s="159"/>
      <c r="I597" s="312"/>
      <c r="J597" s="834"/>
    </row>
    <row r="598" spans="1:10" ht="13.5" thickBot="1">
      <c r="A598" s="59" t="s">
        <v>10</v>
      </c>
      <c r="B598" s="513" t="s">
        <v>28</v>
      </c>
      <c r="C598" s="466"/>
      <c r="D598" s="458">
        <f aca="true" t="shared" si="130" ref="D598:J598">D599+D661</f>
        <v>181407</v>
      </c>
      <c r="E598" s="728">
        <f t="shared" si="130"/>
        <v>2543</v>
      </c>
      <c r="F598" s="359">
        <f t="shared" si="130"/>
        <v>2543</v>
      </c>
      <c r="G598" s="487">
        <f t="shared" si="130"/>
        <v>0</v>
      </c>
      <c r="H598" s="360">
        <f t="shared" si="130"/>
        <v>0</v>
      </c>
      <c r="I598" s="915">
        <f t="shared" si="130"/>
        <v>0</v>
      </c>
      <c r="J598" s="460">
        <f t="shared" si="130"/>
        <v>0</v>
      </c>
    </row>
    <row r="599" spans="1:10" ht="13.5" thickBot="1">
      <c r="A599" s="117"/>
      <c r="B599" s="368" t="s">
        <v>38</v>
      </c>
      <c r="C599" s="770"/>
      <c r="D599" s="458">
        <f aca="true" t="shared" si="131" ref="D599:J599">D601+D603+D605+D607+D609+D611+D613+D615+D617+D619+D621+D623+D626+D629+D631+D633+D635+D637+D639+D641+D643+D646+D648+D650+D651+D653+D657+D659</f>
        <v>181404</v>
      </c>
      <c r="E599" s="728">
        <f t="shared" si="131"/>
        <v>2540</v>
      </c>
      <c r="F599" s="359">
        <f t="shared" si="131"/>
        <v>2540</v>
      </c>
      <c r="G599" s="487">
        <f t="shared" si="131"/>
        <v>0</v>
      </c>
      <c r="H599" s="360">
        <f t="shared" si="131"/>
        <v>0</v>
      </c>
      <c r="I599" s="915">
        <f t="shared" si="131"/>
        <v>0</v>
      </c>
      <c r="J599" s="460">
        <f t="shared" si="131"/>
        <v>0</v>
      </c>
    </row>
    <row r="600" spans="1:10" ht="12.75">
      <c r="A600" s="45">
        <v>1</v>
      </c>
      <c r="B600" s="43" t="s">
        <v>63</v>
      </c>
      <c r="C600" s="390"/>
      <c r="D600" s="838"/>
      <c r="E600" s="268"/>
      <c r="F600" s="194"/>
      <c r="G600" s="156"/>
      <c r="H600" s="152"/>
      <c r="I600" s="880"/>
      <c r="J600" s="935"/>
    </row>
    <row r="601" spans="1:10" ht="12.75">
      <c r="A601" s="45"/>
      <c r="B601" s="43" t="s">
        <v>186</v>
      </c>
      <c r="C601" s="390"/>
      <c r="D601" s="427">
        <v>4</v>
      </c>
      <c r="E601" s="263">
        <f>F601+G601+H601+I601+J601</f>
        <v>4</v>
      </c>
      <c r="F601" s="161">
        <v>4</v>
      </c>
      <c r="G601" s="159"/>
      <c r="H601" s="159"/>
      <c r="I601" s="312"/>
      <c r="J601" s="834"/>
    </row>
    <row r="602" spans="1:10" ht="12.75">
      <c r="A602" s="124">
        <v>2</v>
      </c>
      <c r="B602" s="126" t="s">
        <v>63</v>
      </c>
      <c r="C602" s="390"/>
      <c r="D602" s="427"/>
      <c r="E602" s="263"/>
      <c r="F602" s="161"/>
      <c r="G602" s="159"/>
      <c r="H602" s="159"/>
      <c r="I602" s="312"/>
      <c r="J602" s="834"/>
    </row>
    <row r="603" spans="1:10" s="50" customFormat="1" ht="12.75">
      <c r="A603" s="125"/>
      <c r="B603" s="131" t="s">
        <v>187</v>
      </c>
      <c r="C603" s="390"/>
      <c r="D603" s="427">
        <v>4</v>
      </c>
      <c r="E603" s="263">
        <f>F603+G603+H603+I603+J603</f>
        <v>4</v>
      </c>
      <c r="F603" s="176">
        <v>4</v>
      </c>
      <c r="G603" s="177"/>
      <c r="H603" s="177"/>
      <c r="I603" s="852"/>
      <c r="J603" s="835"/>
    </row>
    <row r="604" spans="1:10" s="50" customFormat="1" ht="12.75">
      <c r="A604" s="215">
        <v>3</v>
      </c>
      <c r="B604" s="126" t="s">
        <v>63</v>
      </c>
      <c r="C604" s="390"/>
      <c r="D604" s="427"/>
      <c r="E604" s="263"/>
      <c r="F604" s="161"/>
      <c r="G604" s="159"/>
      <c r="H604" s="159"/>
      <c r="I604" s="312"/>
      <c r="J604" s="834"/>
    </row>
    <row r="605" spans="1:10" s="50" customFormat="1" ht="12.75">
      <c r="A605" s="125"/>
      <c r="B605" s="56" t="s">
        <v>188</v>
      </c>
      <c r="C605" s="390"/>
      <c r="D605" s="427">
        <v>4</v>
      </c>
      <c r="E605" s="263">
        <f>F605+G605+H605+I605+J605</f>
        <v>4</v>
      </c>
      <c r="F605" s="161">
        <v>4</v>
      </c>
      <c r="G605" s="159"/>
      <c r="H605" s="159"/>
      <c r="I605" s="312"/>
      <c r="J605" s="834"/>
    </row>
    <row r="606" spans="1:10" s="50" customFormat="1" ht="12.75">
      <c r="A606" s="105">
        <v>4</v>
      </c>
      <c r="B606" s="126" t="s">
        <v>63</v>
      </c>
      <c r="C606" s="390"/>
      <c r="D606" s="427"/>
      <c r="E606" s="263"/>
      <c r="F606" s="161"/>
      <c r="G606" s="159"/>
      <c r="H606" s="159"/>
      <c r="I606" s="312"/>
      <c r="J606" s="834"/>
    </row>
    <row r="607" spans="1:10" s="50" customFormat="1" ht="12.75">
      <c r="A607" s="30"/>
      <c r="B607" s="56" t="s">
        <v>189</v>
      </c>
      <c r="C607" s="390"/>
      <c r="D607" s="427">
        <v>4</v>
      </c>
      <c r="E607" s="263">
        <f>F607+G607+H607+I607+J607</f>
        <v>4</v>
      </c>
      <c r="F607" s="176">
        <v>4</v>
      </c>
      <c r="G607" s="177"/>
      <c r="H607" s="177"/>
      <c r="I607" s="852"/>
      <c r="J607" s="835"/>
    </row>
    <row r="608" spans="1:10" s="50" customFormat="1" ht="12.75">
      <c r="A608" s="124">
        <v>5</v>
      </c>
      <c r="B608" s="126" t="s">
        <v>277</v>
      </c>
      <c r="C608" s="390"/>
      <c r="D608" s="427"/>
      <c r="E608" s="263"/>
      <c r="F608" s="161"/>
      <c r="G608" s="159"/>
      <c r="H608" s="159"/>
      <c r="I608" s="312"/>
      <c r="J608" s="834"/>
    </row>
    <row r="609" spans="1:10" s="50" customFormat="1" ht="12.75">
      <c r="A609" s="125"/>
      <c r="B609" s="131" t="s">
        <v>278</v>
      </c>
      <c r="C609" s="390"/>
      <c r="D609" s="427">
        <v>1167</v>
      </c>
      <c r="E609" s="263">
        <f>F609+G609+H609+I609+J609</f>
        <v>310</v>
      </c>
      <c r="F609" s="161">
        <v>310</v>
      </c>
      <c r="G609" s="159"/>
      <c r="H609" s="159"/>
      <c r="I609" s="312"/>
      <c r="J609" s="834"/>
    </row>
    <row r="610" spans="1:10" s="50" customFormat="1" ht="12.75">
      <c r="A610" s="124">
        <v>6</v>
      </c>
      <c r="B610" s="660" t="s">
        <v>168</v>
      </c>
      <c r="C610" s="763"/>
      <c r="D610" s="427"/>
      <c r="E610" s="264"/>
      <c r="F610" s="176"/>
      <c r="G610" s="177"/>
      <c r="H610" s="177"/>
      <c r="I610" s="852"/>
      <c r="J610" s="835"/>
    </row>
    <row r="611" spans="1:10" s="50" customFormat="1" ht="12.75">
      <c r="A611" s="215"/>
      <c r="B611" s="131" t="s">
        <v>190</v>
      </c>
      <c r="C611" s="390"/>
      <c r="D611" s="427">
        <v>21</v>
      </c>
      <c r="E611" s="264">
        <f>F611+G611+H611+I611+J611</f>
        <v>21</v>
      </c>
      <c r="F611" s="158">
        <v>21</v>
      </c>
      <c r="G611" s="177"/>
      <c r="H611" s="177"/>
      <c r="I611" s="852"/>
      <c r="J611" s="835"/>
    </row>
    <row r="612" spans="1:10" s="50" customFormat="1" ht="12.75">
      <c r="A612" s="114">
        <v>7</v>
      </c>
      <c r="B612" s="405" t="s">
        <v>168</v>
      </c>
      <c r="C612" s="763"/>
      <c r="D612" s="427"/>
      <c r="E612" s="263"/>
      <c r="F612" s="161"/>
      <c r="G612" s="159"/>
      <c r="H612" s="159"/>
      <c r="I612" s="312"/>
      <c r="J612" s="834"/>
    </row>
    <row r="613" spans="1:10" s="50" customFormat="1" ht="12.75">
      <c r="A613" s="212"/>
      <c r="B613" s="43" t="s">
        <v>191</v>
      </c>
      <c r="C613" s="390"/>
      <c r="D613" s="427">
        <v>9948</v>
      </c>
      <c r="E613" s="263">
        <f>F613+G613+H613+I613+J613</f>
        <v>202</v>
      </c>
      <c r="F613" s="160">
        <v>202</v>
      </c>
      <c r="G613" s="159"/>
      <c r="H613" s="159"/>
      <c r="I613" s="312"/>
      <c r="J613" s="834"/>
    </row>
    <row r="614" spans="1:10" s="50" customFormat="1" ht="12.75">
      <c r="A614" s="124">
        <v>8</v>
      </c>
      <c r="B614" s="660" t="s">
        <v>168</v>
      </c>
      <c r="C614" s="763"/>
      <c r="D614" s="427"/>
      <c r="E614" s="263"/>
      <c r="F614" s="161"/>
      <c r="G614" s="159"/>
      <c r="H614" s="159"/>
      <c r="I614" s="312"/>
      <c r="J614" s="834"/>
    </row>
    <row r="615" spans="1:13" s="50" customFormat="1" ht="12.75">
      <c r="A615" s="215"/>
      <c r="B615" s="56" t="s">
        <v>192</v>
      </c>
      <c r="C615" s="390"/>
      <c r="D615" s="427">
        <v>6000</v>
      </c>
      <c r="E615" s="263">
        <f>F615+G615+H615+I615+J615</f>
        <v>77</v>
      </c>
      <c r="F615" s="160">
        <v>77</v>
      </c>
      <c r="G615" s="159"/>
      <c r="H615" s="159"/>
      <c r="I615" s="312"/>
      <c r="J615" s="834"/>
      <c r="K615" s="1027" t="s">
        <v>582</v>
      </c>
      <c r="L615" s="1028"/>
      <c r="M615" s="1028"/>
    </row>
    <row r="616" spans="1:10" s="50" customFormat="1" ht="12.75">
      <c r="A616" s="215"/>
      <c r="B616" s="131" t="s">
        <v>193</v>
      </c>
      <c r="C616" s="390"/>
      <c r="D616" s="427"/>
      <c r="E616" s="263"/>
      <c r="F616" s="160"/>
      <c r="G616" s="159"/>
      <c r="H616" s="159"/>
      <c r="I616" s="312"/>
      <c r="J616" s="834"/>
    </row>
    <row r="617" spans="1:10" s="50" customFormat="1" ht="12.75">
      <c r="A617" s="114">
        <v>9</v>
      </c>
      <c r="B617" s="43" t="s">
        <v>194</v>
      </c>
      <c r="C617" s="390"/>
      <c r="D617" s="427">
        <v>23</v>
      </c>
      <c r="E617" s="263">
        <f>F617+G617+H617+I617+J617</f>
        <v>23</v>
      </c>
      <c r="F617" s="161">
        <v>23</v>
      </c>
      <c r="G617" s="159"/>
      <c r="H617" s="159"/>
      <c r="I617" s="312"/>
      <c r="J617" s="834"/>
    </row>
    <row r="618" spans="1:10" ht="12.75">
      <c r="A618" s="123"/>
      <c r="B618" s="214" t="s">
        <v>171</v>
      </c>
      <c r="C618" s="390"/>
      <c r="D618" s="427"/>
      <c r="E618" s="263"/>
      <c r="F618" s="160"/>
      <c r="G618" s="159"/>
      <c r="H618" s="159"/>
      <c r="I618" s="312"/>
      <c r="J618" s="834"/>
    </row>
    <row r="619" spans="1:10" ht="12.75">
      <c r="A619" s="212">
        <v>10</v>
      </c>
      <c r="B619" s="213" t="s">
        <v>172</v>
      </c>
      <c r="C619" s="390"/>
      <c r="D619" s="427">
        <v>38</v>
      </c>
      <c r="E619" s="263">
        <f>F619+G619+H619+I619+J619</f>
        <v>38</v>
      </c>
      <c r="F619" s="161">
        <v>38</v>
      </c>
      <c r="G619" s="159"/>
      <c r="H619" s="159"/>
      <c r="I619" s="312"/>
      <c r="J619" s="834"/>
    </row>
    <row r="620" spans="1:10" ht="12.75">
      <c r="A620" s="114">
        <v>11</v>
      </c>
      <c r="B620" s="660" t="s">
        <v>168</v>
      </c>
      <c r="C620" s="763"/>
      <c r="D620" s="427"/>
      <c r="E620" s="263"/>
      <c r="F620" s="161"/>
      <c r="G620" s="159"/>
      <c r="H620" s="159"/>
      <c r="I620" s="312"/>
      <c r="J620" s="834"/>
    </row>
    <row r="621" spans="1:10" ht="12.75">
      <c r="A621" s="212"/>
      <c r="B621" s="43" t="s">
        <v>173</v>
      </c>
      <c r="C621" s="390"/>
      <c r="D621" s="427">
        <v>30354</v>
      </c>
      <c r="E621" s="263">
        <f>F621+G621+H621+I621+J621</f>
        <v>100</v>
      </c>
      <c r="F621" s="160">
        <v>100</v>
      </c>
      <c r="G621" s="159"/>
      <c r="H621" s="159"/>
      <c r="I621" s="312"/>
      <c r="J621" s="834"/>
    </row>
    <row r="622" spans="1:10" ht="12.75">
      <c r="A622" s="114">
        <v>12</v>
      </c>
      <c r="B622" s="661" t="s">
        <v>168</v>
      </c>
      <c r="C622" s="763"/>
      <c r="D622" s="427"/>
      <c r="E622" s="263"/>
      <c r="F622" s="160"/>
      <c r="G622" s="159"/>
      <c r="H622" s="159"/>
      <c r="I622" s="312"/>
      <c r="J622" s="834"/>
    </row>
    <row r="623" spans="1:10" ht="12.75">
      <c r="A623" s="212"/>
      <c r="B623" s="43" t="s">
        <v>174</v>
      </c>
      <c r="C623" s="390"/>
      <c r="D623" s="427">
        <v>63133</v>
      </c>
      <c r="E623" s="263">
        <f>F623+G623+H623+I623+J623</f>
        <v>200</v>
      </c>
      <c r="F623" s="160">
        <v>200</v>
      </c>
      <c r="G623" s="159"/>
      <c r="H623" s="159"/>
      <c r="I623" s="312"/>
      <c r="J623" s="834"/>
    </row>
    <row r="624" spans="1:10" ht="12.75">
      <c r="A624" s="212"/>
      <c r="B624" s="43" t="s">
        <v>195</v>
      </c>
      <c r="C624" s="390"/>
      <c r="D624" s="427"/>
      <c r="E624" s="263"/>
      <c r="F624" s="160"/>
      <c r="G624" s="159"/>
      <c r="H624" s="159"/>
      <c r="I624" s="312"/>
      <c r="J624" s="834"/>
    </row>
    <row r="625" spans="1:10" ht="12.75">
      <c r="A625" s="124">
        <v>13</v>
      </c>
      <c r="B625" s="660" t="s">
        <v>168</v>
      </c>
      <c r="C625" s="763"/>
      <c r="D625" s="427"/>
      <c r="E625" s="263"/>
      <c r="F625" s="160"/>
      <c r="G625" s="159"/>
      <c r="H625" s="159"/>
      <c r="I625" s="312"/>
      <c r="J625" s="834"/>
    </row>
    <row r="626" spans="1:10" ht="12.75">
      <c r="A626" s="215"/>
      <c r="B626" s="56" t="s">
        <v>175</v>
      </c>
      <c r="C626" s="390"/>
      <c r="D626" s="427">
        <v>200</v>
      </c>
      <c r="E626" s="263">
        <f>F626+G626+H626+I626+J626</f>
        <v>200</v>
      </c>
      <c r="F626" s="160">
        <v>200</v>
      </c>
      <c r="G626" s="159"/>
      <c r="H626" s="159"/>
      <c r="I626" s="312"/>
      <c r="J626" s="834"/>
    </row>
    <row r="627" spans="1:10" ht="12.75">
      <c r="A627" s="125"/>
      <c r="B627" s="131" t="s">
        <v>176</v>
      </c>
      <c r="C627" s="390"/>
      <c r="D627" s="427"/>
      <c r="E627" s="263"/>
      <c r="F627" s="160"/>
      <c r="G627" s="159"/>
      <c r="H627" s="159"/>
      <c r="I627" s="312"/>
      <c r="J627" s="834"/>
    </row>
    <row r="628" spans="1:10" ht="12.75">
      <c r="A628" s="212">
        <v>14</v>
      </c>
      <c r="B628" s="660" t="s">
        <v>168</v>
      </c>
      <c r="C628" s="763"/>
      <c r="D628" s="427"/>
      <c r="E628" s="263"/>
      <c r="F628" s="160"/>
      <c r="G628" s="159"/>
      <c r="H628" s="159"/>
      <c r="I628" s="312"/>
      <c r="J628" s="834"/>
    </row>
    <row r="629" spans="1:10" ht="12.75">
      <c r="A629" s="212"/>
      <c r="B629" s="43" t="s">
        <v>177</v>
      </c>
      <c r="C629" s="390"/>
      <c r="D629" s="427">
        <v>12500</v>
      </c>
      <c r="E629" s="263">
        <f>F629+G629+H629+I629+J629</f>
        <v>25</v>
      </c>
      <c r="F629" s="160">
        <v>25</v>
      </c>
      <c r="G629" s="159"/>
      <c r="H629" s="159"/>
      <c r="I629" s="312"/>
      <c r="J629" s="834"/>
    </row>
    <row r="630" spans="1:10" ht="12.75">
      <c r="A630" s="124">
        <v>15</v>
      </c>
      <c r="B630" s="126" t="s">
        <v>178</v>
      </c>
      <c r="C630" s="390"/>
      <c r="D630" s="427"/>
      <c r="E630" s="263"/>
      <c r="F630" s="160"/>
      <c r="G630" s="159"/>
      <c r="H630" s="159"/>
      <c r="I630" s="312"/>
      <c r="J630" s="834"/>
    </row>
    <row r="631" spans="1:10" ht="12.75">
      <c r="A631" s="215"/>
      <c r="B631" s="56" t="s">
        <v>179</v>
      </c>
      <c r="C631" s="390"/>
      <c r="D631" s="427">
        <v>6330</v>
      </c>
      <c r="E631" s="263">
        <f>F631+G631+H631+I631+J631</f>
        <v>25</v>
      </c>
      <c r="F631" s="160">
        <v>25</v>
      </c>
      <c r="G631" s="159"/>
      <c r="H631" s="159"/>
      <c r="I631" s="312"/>
      <c r="J631" s="834"/>
    </row>
    <row r="632" spans="1:10" ht="12.75">
      <c r="A632" s="114">
        <v>16</v>
      </c>
      <c r="B632" s="126" t="s">
        <v>178</v>
      </c>
      <c r="C632" s="390"/>
      <c r="D632" s="427"/>
      <c r="E632" s="263"/>
      <c r="F632" s="158"/>
      <c r="G632" s="177"/>
      <c r="H632" s="177"/>
      <c r="I632" s="852"/>
      <c r="J632" s="835"/>
    </row>
    <row r="633" spans="1:10" ht="12.75">
      <c r="A633" s="123"/>
      <c r="B633" s="131" t="s">
        <v>180</v>
      </c>
      <c r="C633" s="390"/>
      <c r="D633" s="427">
        <v>580</v>
      </c>
      <c r="E633" s="263">
        <f>F633+G633+H633+I633+J633</f>
        <v>25</v>
      </c>
      <c r="F633" s="160">
        <v>25</v>
      </c>
      <c r="G633" s="159"/>
      <c r="H633" s="159"/>
      <c r="I633" s="312"/>
      <c r="J633" s="834"/>
    </row>
    <row r="634" spans="1:10" ht="12.75">
      <c r="A634" s="212">
        <v>17</v>
      </c>
      <c r="B634" s="126" t="s">
        <v>178</v>
      </c>
      <c r="C634" s="390"/>
      <c r="D634" s="427"/>
      <c r="E634" s="263"/>
      <c r="F634" s="161"/>
      <c r="G634" s="159"/>
      <c r="H634" s="159"/>
      <c r="I634" s="312"/>
      <c r="J634" s="834"/>
    </row>
    <row r="635" spans="1:10" ht="12.75">
      <c r="A635" s="212"/>
      <c r="B635" s="43" t="s">
        <v>181</v>
      </c>
      <c r="C635" s="390"/>
      <c r="D635" s="427">
        <v>1535</v>
      </c>
      <c r="E635" s="263">
        <f>F635+G635+H635+I635+J635</f>
        <v>25</v>
      </c>
      <c r="F635" s="160">
        <v>25</v>
      </c>
      <c r="G635" s="159"/>
      <c r="H635" s="159"/>
      <c r="I635" s="312"/>
      <c r="J635" s="834"/>
    </row>
    <row r="636" spans="1:10" ht="12.75">
      <c r="A636" s="406">
        <v>18</v>
      </c>
      <c r="B636" s="126" t="s">
        <v>178</v>
      </c>
      <c r="C636" s="390"/>
      <c r="D636" s="427"/>
      <c r="E636" s="263"/>
      <c r="F636" s="158"/>
      <c r="G636" s="177"/>
      <c r="H636" s="177"/>
      <c r="I636" s="852"/>
      <c r="J636" s="835"/>
    </row>
    <row r="637" spans="1:10" ht="12.75">
      <c r="A637" s="407"/>
      <c r="B637" s="56" t="s">
        <v>196</v>
      </c>
      <c r="C637" s="390"/>
      <c r="D637" s="427">
        <v>6000</v>
      </c>
      <c r="E637" s="263">
        <f>F637+G637+H637+I637+J637</f>
        <v>100</v>
      </c>
      <c r="F637" s="158">
        <v>100</v>
      </c>
      <c r="G637" s="177"/>
      <c r="H637" s="177"/>
      <c r="I637" s="852"/>
      <c r="J637" s="835"/>
    </row>
    <row r="638" spans="1:10" ht="12.75">
      <c r="A638" s="407"/>
      <c r="B638" s="56" t="s">
        <v>197</v>
      </c>
      <c r="C638" s="390"/>
      <c r="D638" s="427"/>
      <c r="E638" s="263"/>
      <c r="F638" s="158"/>
      <c r="G638" s="177"/>
      <c r="H638" s="177"/>
      <c r="I638" s="852"/>
      <c r="J638" s="835"/>
    </row>
    <row r="639" spans="1:10" ht="12.75">
      <c r="A639" s="406">
        <v>19</v>
      </c>
      <c r="B639" s="126" t="s">
        <v>178</v>
      </c>
      <c r="C639" s="390"/>
      <c r="D639" s="427">
        <v>19414</v>
      </c>
      <c r="E639" s="263">
        <f>F639+G639+H639+I639+J639</f>
        <v>82</v>
      </c>
      <c r="F639" s="161">
        <v>82</v>
      </c>
      <c r="G639" s="159"/>
      <c r="H639" s="159"/>
      <c r="I639" s="312"/>
      <c r="J639" s="834"/>
    </row>
    <row r="640" spans="1:10" ht="12.75">
      <c r="A640" s="407"/>
      <c r="B640" s="56" t="s">
        <v>198</v>
      </c>
      <c r="C640" s="390"/>
      <c r="D640" s="427"/>
      <c r="E640" s="263"/>
      <c r="F640" s="161"/>
      <c r="G640" s="159"/>
      <c r="H640" s="159"/>
      <c r="I640" s="312"/>
      <c r="J640" s="834"/>
    </row>
    <row r="641" spans="1:10" ht="12.75">
      <c r="A641" s="406">
        <v>20</v>
      </c>
      <c r="B641" s="126" t="s">
        <v>178</v>
      </c>
      <c r="C641" s="390"/>
      <c r="D641" s="427">
        <v>545</v>
      </c>
      <c r="E641" s="263">
        <f>F641+G641+H641+I641+J641</f>
        <v>545</v>
      </c>
      <c r="F641" s="160">
        <v>545</v>
      </c>
      <c r="G641" s="159"/>
      <c r="H641" s="159"/>
      <c r="I641" s="312"/>
      <c r="J641" s="834"/>
    </row>
    <row r="642" spans="1:10" ht="12.75">
      <c r="A642" s="407"/>
      <c r="B642" s="56" t="s">
        <v>199</v>
      </c>
      <c r="C642" s="390"/>
      <c r="D642" s="427"/>
      <c r="E642" s="263"/>
      <c r="F642" s="160"/>
      <c r="G642" s="159"/>
      <c r="H642" s="159"/>
      <c r="I642" s="312"/>
      <c r="J642" s="834"/>
    </row>
    <row r="643" spans="1:10" ht="12.75">
      <c r="A643" s="406">
        <v>21</v>
      </c>
      <c r="B643" s="126" t="s">
        <v>178</v>
      </c>
      <c r="C643" s="390"/>
      <c r="D643" s="427">
        <v>1662</v>
      </c>
      <c r="E643" s="263">
        <f>F643+G643+H643+I643+J643</f>
        <v>100</v>
      </c>
      <c r="F643" s="160">
        <v>100</v>
      </c>
      <c r="G643" s="159"/>
      <c r="H643" s="159"/>
      <c r="I643" s="312"/>
      <c r="J643" s="834"/>
    </row>
    <row r="644" spans="1:10" ht="12.75">
      <c r="A644" s="407"/>
      <c r="B644" s="56" t="s">
        <v>200</v>
      </c>
      <c r="C644" s="390"/>
      <c r="D644" s="427"/>
      <c r="E644" s="263"/>
      <c r="F644" s="160"/>
      <c r="G644" s="159"/>
      <c r="H644" s="159"/>
      <c r="I644" s="312"/>
      <c r="J644" s="834"/>
    </row>
    <row r="645" spans="1:10" ht="12.75">
      <c r="A645" s="407"/>
      <c r="B645" s="662" t="s">
        <v>201</v>
      </c>
      <c r="C645" s="805"/>
      <c r="D645" s="427"/>
      <c r="E645" s="263"/>
      <c r="F645" s="160"/>
      <c r="G645" s="159"/>
      <c r="H645" s="159"/>
      <c r="I645" s="312"/>
      <c r="J645" s="834"/>
    </row>
    <row r="646" spans="1:13" ht="12.75">
      <c r="A646" s="408">
        <v>22</v>
      </c>
      <c r="B646" s="213" t="s">
        <v>178</v>
      </c>
      <c r="C646" s="390"/>
      <c r="D646" s="427">
        <v>1733</v>
      </c>
      <c r="E646" s="263">
        <f>F646+G646+H646+I646+J646</f>
        <v>93</v>
      </c>
      <c r="F646" s="160">
        <v>93</v>
      </c>
      <c r="G646" s="159"/>
      <c r="H646" s="159"/>
      <c r="I646" s="312"/>
      <c r="J646" s="834"/>
      <c r="K646" s="1027" t="s">
        <v>583</v>
      </c>
      <c r="L646" s="1032"/>
      <c r="M646" s="1032"/>
    </row>
    <row r="647" spans="1:10" ht="12.75">
      <c r="A647" s="409"/>
      <c r="B647" s="421" t="s">
        <v>202</v>
      </c>
      <c r="C647" s="805"/>
      <c r="D647" s="427"/>
      <c r="E647" s="263"/>
      <c r="F647" s="161"/>
      <c r="G647" s="159"/>
      <c r="H647" s="159"/>
      <c r="I647" s="312"/>
      <c r="J647" s="834"/>
    </row>
    <row r="648" spans="1:10" ht="12.75">
      <c r="A648" s="406">
        <v>23</v>
      </c>
      <c r="B648" s="394" t="s">
        <v>162</v>
      </c>
      <c r="C648" s="806"/>
      <c r="D648" s="427">
        <v>80</v>
      </c>
      <c r="E648" s="165">
        <f>F648+G648+H648+I648+J648</f>
        <v>50</v>
      </c>
      <c r="F648" s="160">
        <v>50</v>
      </c>
      <c r="G648" s="159"/>
      <c r="H648" s="159"/>
      <c r="I648" s="312"/>
      <c r="J648" s="834"/>
    </row>
    <row r="649" spans="1:10" ht="12.75">
      <c r="A649" s="407"/>
      <c r="B649" s="395" t="s">
        <v>203</v>
      </c>
      <c r="C649" s="806"/>
      <c r="D649" s="427"/>
      <c r="E649" s="166"/>
      <c r="F649" s="176"/>
      <c r="G649" s="177"/>
      <c r="H649" s="177"/>
      <c r="I649" s="852"/>
      <c r="J649" s="835"/>
    </row>
    <row r="650" spans="1:10" ht="12.75">
      <c r="A650" s="406">
        <v>24</v>
      </c>
      <c r="B650" s="394" t="s">
        <v>204</v>
      </c>
      <c r="C650" s="806"/>
      <c r="D650" s="427">
        <v>61</v>
      </c>
      <c r="E650" s="165">
        <f>F650+G650+H650+I650+J650</f>
        <v>61</v>
      </c>
      <c r="F650" s="160">
        <v>61</v>
      </c>
      <c r="G650" s="159"/>
      <c r="H650" s="159"/>
      <c r="I650" s="312"/>
      <c r="J650" s="834"/>
    </row>
    <row r="651" spans="1:10" ht="12.75">
      <c r="A651" s="408">
        <v>25</v>
      </c>
      <c r="B651" s="394" t="s">
        <v>205</v>
      </c>
      <c r="C651" s="806"/>
      <c r="D651" s="820">
        <v>47</v>
      </c>
      <c r="E651" s="166">
        <f>F651+G651+H651+I651+J651</f>
        <v>47</v>
      </c>
      <c r="F651" s="158">
        <v>47</v>
      </c>
      <c r="G651" s="177"/>
      <c r="H651" s="177"/>
      <c r="I651" s="852"/>
      <c r="J651" s="835"/>
    </row>
    <row r="652" spans="1:10" ht="12.75">
      <c r="A652" s="420">
        <v>26</v>
      </c>
      <c r="B652" s="126" t="s">
        <v>178</v>
      </c>
      <c r="C652" s="390"/>
      <c r="D652" s="427"/>
      <c r="E652" s="166"/>
      <c r="F652" s="160"/>
      <c r="G652" s="159"/>
      <c r="H652" s="159"/>
      <c r="I652" s="312"/>
      <c r="J652" s="834"/>
    </row>
    <row r="653" spans="1:10" ht="12.75">
      <c r="A653" s="420"/>
      <c r="B653" s="395" t="s">
        <v>206</v>
      </c>
      <c r="C653" s="806"/>
      <c r="D653" s="427">
        <v>5700</v>
      </c>
      <c r="E653" s="166">
        <f>F653+G653+H653+I653+J653</f>
        <v>5</v>
      </c>
      <c r="F653" s="160">
        <v>5</v>
      </c>
      <c r="G653" s="159"/>
      <c r="H653" s="159"/>
      <c r="I653" s="312"/>
      <c r="J653" s="834"/>
    </row>
    <row r="654" spans="1:10" ht="12.75">
      <c r="A654" s="420"/>
      <c r="B654" s="395" t="s">
        <v>207</v>
      </c>
      <c r="C654" s="806"/>
      <c r="D654" s="427"/>
      <c r="E654" s="166"/>
      <c r="F654" s="160"/>
      <c r="G654" s="159"/>
      <c r="H654" s="159"/>
      <c r="I654" s="312"/>
      <c r="J654" s="834"/>
    </row>
    <row r="655" spans="1:10" ht="12.75">
      <c r="A655" s="420"/>
      <c r="B655" s="395" t="s">
        <v>208</v>
      </c>
      <c r="C655" s="806"/>
      <c r="D655" s="427"/>
      <c r="E655" s="166"/>
      <c r="F655" s="160"/>
      <c r="G655" s="159"/>
      <c r="H655" s="159"/>
      <c r="I655" s="312"/>
      <c r="J655" s="834"/>
    </row>
    <row r="656" spans="1:10" ht="12.75">
      <c r="A656" s="406">
        <v>27</v>
      </c>
      <c r="B656" s="126" t="s">
        <v>178</v>
      </c>
      <c r="C656" s="390"/>
      <c r="D656" s="427"/>
      <c r="E656" s="166"/>
      <c r="F656" s="160"/>
      <c r="G656" s="159"/>
      <c r="H656" s="159"/>
      <c r="I656" s="312"/>
      <c r="J656" s="834"/>
    </row>
    <row r="657" spans="1:10" ht="15.75" customHeight="1">
      <c r="A657" s="407"/>
      <c r="B657" s="395" t="s">
        <v>209</v>
      </c>
      <c r="C657" s="806"/>
      <c r="D657" s="427">
        <v>900</v>
      </c>
      <c r="E657" s="166">
        <f>F657+G657+H657+I657+J657</f>
        <v>50</v>
      </c>
      <c r="F657" s="160">
        <v>50</v>
      </c>
      <c r="G657" s="159"/>
      <c r="H657" s="159"/>
      <c r="I657" s="312"/>
      <c r="J657" s="834"/>
    </row>
    <row r="658" spans="1:10" ht="12.75">
      <c r="A658" s="407"/>
      <c r="B658" s="395" t="s">
        <v>210</v>
      </c>
      <c r="C658" s="806"/>
      <c r="D658" s="427"/>
      <c r="E658" s="166"/>
      <c r="F658" s="160"/>
      <c r="G658" s="159"/>
      <c r="H658" s="159"/>
      <c r="I658" s="312"/>
      <c r="J658" s="834"/>
    </row>
    <row r="659" spans="1:10" ht="12.75">
      <c r="A659" s="420">
        <v>28</v>
      </c>
      <c r="B659" s="126" t="s">
        <v>178</v>
      </c>
      <c r="C659" s="390"/>
      <c r="D659" s="427">
        <v>13417</v>
      </c>
      <c r="E659" s="166">
        <f>F659+G659+H659+I659+J659</f>
        <v>120</v>
      </c>
      <c r="F659" s="160">
        <v>120</v>
      </c>
      <c r="G659" s="159"/>
      <c r="H659" s="159"/>
      <c r="I659" s="312"/>
      <c r="J659" s="834"/>
    </row>
    <row r="660" spans="1:10" ht="13.5" thickBot="1">
      <c r="A660" s="420"/>
      <c r="B660" s="395" t="s">
        <v>211</v>
      </c>
      <c r="C660" s="806"/>
      <c r="D660" s="820"/>
      <c r="E660" s="166"/>
      <c r="F660" s="158"/>
      <c r="G660" s="177"/>
      <c r="H660" s="177"/>
      <c r="I660" s="852"/>
      <c r="J660" s="835"/>
    </row>
    <row r="661" spans="1:10" ht="13.5" thickBot="1">
      <c r="A661" s="44"/>
      <c r="B661" s="81" t="s">
        <v>49</v>
      </c>
      <c r="C661" s="755"/>
      <c r="D661" s="493">
        <f>D662</f>
        <v>3</v>
      </c>
      <c r="E661" s="361">
        <f aca="true" t="shared" si="132" ref="E661:J661">E662</f>
        <v>3</v>
      </c>
      <c r="F661" s="137">
        <f t="shared" si="132"/>
        <v>3</v>
      </c>
      <c r="G661" s="339">
        <f t="shared" si="132"/>
        <v>0</v>
      </c>
      <c r="H661" s="136">
        <f t="shared" si="132"/>
        <v>0</v>
      </c>
      <c r="I661" s="914">
        <f t="shared" si="132"/>
        <v>0</v>
      </c>
      <c r="J661" s="494">
        <f t="shared" si="132"/>
        <v>0</v>
      </c>
    </row>
    <row r="662" spans="1:10" ht="13.5" thickBot="1">
      <c r="A662" s="419">
        <v>1</v>
      </c>
      <c r="B662" s="424" t="s">
        <v>212</v>
      </c>
      <c r="C662" s="807"/>
      <c r="D662" s="819">
        <f>F662+G662+H662+I662+J662</f>
        <v>3</v>
      </c>
      <c r="E662" s="254">
        <f aca="true" t="shared" si="133" ref="E662:E667">F662+G662+H662+I662+J662</f>
        <v>3</v>
      </c>
      <c r="F662" s="164">
        <v>3</v>
      </c>
      <c r="G662" s="156"/>
      <c r="H662" s="156"/>
      <c r="I662" s="851"/>
      <c r="J662" s="836"/>
    </row>
    <row r="663" spans="1:10" ht="13.5" thickBot="1">
      <c r="A663" s="25"/>
      <c r="B663" s="100" t="s">
        <v>568</v>
      </c>
      <c r="C663" s="808">
        <f>C664</f>
        <v>-22.819999999999936</v>
      </c>
      <c r="D663" s="1002"/>
      <c r="E663" s="256">
        <f t="shared" si="133"/>
        <v>6711.68</v>
      </c>
      <c r="F663" s="154">
        <f>F664</f>
        <v>6076.68</v>
      </c>
      <c r="G663" s="318">
        <f>G664</f>
        <v>0</v>
      </c>
      <c r="H663" s="146">
        <f>H664</f>
        <v>0</v>
      </c>
      <c r="I663" s="882">
        <f>I664</f>
        <v>0</v>
      </c>
      <c r="J663" s="201">
        <v>635</v>
      </c>
    </row>
    <row r="664" spans="1:10" s="4" customFormat="1" ht="13.5" thickBot="1">
      <c r="A664" s="89" t="s">
        <v>6</v>
      </c>
      <c r="B664" s="64" t="s">
        <v>16</v>
      </c>
      <c r="C664" s="754">
        <f>C665+C666+C667</f>
        <v>-22.819999999999936</v>
      </c>
      <c r="D664" s="554">
        <f>D665+D666</f>
        <v>0</v>
      </c>
      <c r="E664" s="262">
        <f t="shared" si="133"/>
        <v>7796.17</v>
      </c>
      <c r="F664" s="164">
        <f>F665+F666+F667</f>
        <v>6076.68</v>
      </c>
      <c r="G664" s="315">
        <f>G665+G666</f>
        <v>0</v>
      </c>
      <c r="H664" s="149">
        <f>H665+H666</f>
        <v>0</v>
      </c>
      <c r="I664" s="846">
        <f>I665+I666</f>
        <v>0</v>
      </c>
      <c r="J664" s="819">
        <f>J665+J666</f>
        <v>1719.49</v>
      </c>
    </row>
    <row r="665" spans="1:10" s="4" customFormat="1" ht="12.75">
      <c r="A665" s="106">
        <v>1</v>
      </c>
      <c r="B665" s="216" t="s">
        <v>61</v>
      </c>
      <c r="C665" s="398"/>
      <c r="D665" s="427"/>
      <c r="E665" s="262">
        <f t="shared" si="133"/>
        <v>500</v>
      </c>
      <c r="F665" s="160">
        <v>500</v>
      </c>
      <c r="G665" s="325"/>
      <c r="H665" s="167"/>
      <c r="I665" s="363">
        <v>0</v>
      </c>
      <c r="J665" s="942"/>
    </row>
    <row r="666" spans="1:10" s="4" customFormat="1" ht="12.75">
      <c r="A666" s="114">
        <v>2</v>
      </c>
      <c r="B666" s="629" t="s">
        <v>573</v>
      </c>
      <c r="C666" s="398">
        <v>1566.42</v>
      </c>
      <c r="D666" s="820"/>
      <c r="E666" s="262">
        <f t="shared" si="133"/>
        <v>8885.41</v>
      </c>
      <c r="F666" s="160">
        <v>7165.92</v>
      </c>
      <c r="G666" s="325"/>
      <c r="H666" s="167"/>
      <c r="I666" s="363"/>
      <c r="J666" s="427">
        <v>1719.49</v>
      </c>
    </row>
    <row r="667" spans="1:10" s="4" customFormat="1" ht="13.5" thickBot="1">
      <c r="A667" s="123"/>
      <c r="B667" s="629" t="s">
        <v>574</v>
      </c>
      <c r="C667" s="398">
        <v>-1589.24</v>
      </c>
      <c r="D667" s="427"/>
      <c r="E667" s="165">
        <f t="shared" si="133"/>
        <v>-2673.73</v>
      </c>
      <c r="F667" s="968">
        <v>-1589.24</v>
      </c>
      <c r="G667" s="325"/>
      <c r="H667" s="167"/>
      <c r="I667" s="363"/>
      <c r="J667" s="427">
        <v>-1084.49</v>
      </c>
    </row>
    <row r="668" spans="1:10" ht="13.5" thickBot="1">
      <c r="A668" s="628" t="s">
        <v>83</v>
      </c>
      <c r="B668" s="67" t="s">
        <v>570</v>
      </c>
      <c r="C668" s="663"/>
      <c r="D668" s="437">
        <f>D670</f>
        <v>0</v>
      </c>
      <c r="E668" s="814">
        <f aca="true" t="shared" si="134" ref="E668:J668">E670</f>
        <v>815</v>
      </c>
      <c r="F668" s="658">
        <f t="shared" si="134"/>
        <v>815</v>
      </c>
      <c r="G668" s="659"/>
      <c r="H668" s="437">
        <f t="shared" si="134"/>
        <v>0</v>
      </c>
      <c r="I668" s="916">
        <f t="shared" si="134"/>
        <v>0</v>
      </c>
      <c r="J668" s="437">
        <f t="shared" si="134"/>
        <v>0</v>
      </c>
    </row>
    <row r="669" spans="1:10" ht="12.75">
      <c r="A669" s="70"/>
      <c r="B669" s="128" t="s">
        <v>53</v>
      </c>
      <c r="C669" s="799"/>
      <c r="D669" s="1020"/>
      <c r="E669" s="654"/>
      <c r="F669" s="655"/>
      <c r="G669" s="656"/>
      <c r="H669" s="657"/>
      <c r="I669" s="917"/>
      <c r="J669" s="964"/>
    </row>
    <row r="670" spans="1:10" ht="13.5" thickBot="1">
      <c r="A670" s="71"/>
      <c r="B670" s="129" t="s">
        <v>52</v>
      </c>
      <c r="C670" s="799"/>
      <c r="D670" s="839">
        <f>D671</f>
        <v>0</v>
      </c>
      <c r="E670" s="815">
        <f aca="true" t="shared" si="135" ref="E670:J670">E671</f>
        <v>815</v>
      </c>
      <c r="F670" s="422">
        <f t="shared" si="135"/>
        <v>815</v>
      </c>
      <c r="G670" s="436"/>
      <c r="H670" s="438">
        <f t="shared" si="135"/>
        <v>0</v>
      </c>
      <c r="I670" s="918">
        <f t="shared" si="135"/>
        <v>0</v>
      </c>
      <c r="J670" s="839">
        <f t="shared" si="135"/>
        <v>0</v>
      </c>
    </row>
    <row r="671" spans="1:10" ht="13.5" thickBot="1">
      <c r="A671" s="68" t="s">
        <v>10</v>
      </c>
      <c r="B671" s="7" t="s">
        <v>28</v>
      </c>
      <c r="C671" s="748"/>
      <c r="D671" s="840">
        <f aca="true" t="shared" si="136" ref="D671:J671">D672+D681</f>
        <v>0</v>
      </c>
      <c r="E671" s="816">
        <f t="shared" si="136"/>
        <v>815</v>
      </c>
      <c r="F671" s="313">
        <f t="shared" si="136"/>
        <v>815</v>
      </c>
      <c r="G671" s="435">
        <f t="shared" si="136"/>
        <v>0</v>
      </c>
      <c r="H671" s="410">
        <f t="shared" si="136"/>
        <v>0</v>
      </c>
      <c r="I671" s="919">
        <f t="shared" si="136"/>
        <v>0</v>
      </c>
      <c r="J671" s="840">
        <f t="shared" si="136"/>
        <v>0</v>
      </c>
    </row>
    <row r="672" spans="1:10" ht="12.75">
      <c r="A672" s="239"/>
      <c r="B672" s="224" t="s">
        <v>38</v>
      </c>
      <c r="C672" s="770"/>
      <c r="D672" s="841">
        <f>D674+D676+D678</f>
        <v>0</v>
      </c>
      <c r="E672" s="817">
        <f>E674+E676+E678+E679</f>
        <v>270</v>
      </c>
      <c r="F672" s="423">
        <f>F674+F676+F678+F679</f>
        <v>270</v>
      </c>
      <c r="G672" s="434">
        <f>G674+G676+G678</f>
        <v>0</v>
      </c>
      <c r="H672" s="381">
        <f>H674+H676+H678</f>
        <v>0</v>
      </c>
      <c r="I672" s="920">
        <f>I674+I676+I678</f>
        <v>0</v>
      </c>
      <c r="J672" s="841">
        <f>J674+J676+J678</f>
        <v>0</v>
      </c>
    </row>
    <row r="673" spans="1:10" ht="12.75">
      <c r="A673" s="124">
        <v>1</v>
      </c>
      <c r="B673" s="652" t="s">
        <v>216</v>
      </c>
      <c r="C673" s="130"/>
      <c r="D673" s="441"/>
      <c r="E673" s="362"/>
      <c r="F673" s="410"/>
      <c r="G673" s="326"/>
      <c r="H673" s="175"/>
      <c r="I673" s="862"/>
      <c r="J673" s="929"/>
    </row>
    <row r="674" spans="1:13" ht="12.75">
      <c r="A674" s="125"/>
      <c r="B674" s="653" t="s">
        <v>217</v>
      </c>
      <c r="C674" s="130"/>
      <c r="D674" s="441"/>
      <c r="E674" s="977">
        <f>F674+G674+H674+I674+J674</f>
        <v>50</v>
      </c>
      <c r="F674" s="438">
        <v>50</v>
      </c>
      <c r="G674" s="326"/>
      <c r="H674" s="175"/>
      <c r="I674" s="862"/>
      <c r="J674" s="929"/>
      <c r="K674" s="1027" t="s">
        <v>585</v>
      </c>
      <c r="L674" s="1032"/>
      <c r="M674" s="1032"/>
    </row>
    <row r="675" spans="1:10" ht="12.75">
      <c r="A675" s="114">
        <v>2</v>
      </c>
      <c r="B675" s="135" t="s">
        <v>218</v>
      </c>
      <c r="C675" s="127"/>
      <c r="D675" s="441"/>
      <c r="E675" s="276"/>
      <c r="F675" s="313"/>
      <c r="G675" s="326"/>
      <c r="H675" s="175"/>
      <c r="I675" s="862"/>
      <c r="J675" s="929"/>
    </row>
    <row r="676" spans="1:10" ht="12.75">
      <c r="A676" s="212"/>
      <c r="B676" s="40" t="s">
        <v>219</v>
      </c>
      <c r="C676" s="130"/>
      <c r="D676" s="441"/>
      <c r="E676" s="362">
        <f>F676+G676+H676+I676+J676</f>
        <v>100</v>
      </c>
      <c r="F676" s="411">
        <v>100</v>
      </c>
      <c r="G676" s="327"/>
      <c r="H676" s="140"/>
      <c r="I676" s="304"/>
      <c r="J676" s="928"/>
    </row>
    <row r="677" spans="1:10" ht="12.75">
      <c r="A677" s="124">
        <v>3</v>
      </c>
      <c r="B677" s="652" t="s">
        <v>220</v>
      </c>
      <c r="C677" s="130"/>
      <c r="D677" s="441"/>
      <c r="E677" s="362"/>
      <c r="F677" s="245"/>
      <c r="G677" s="327"/>
      <c r="H677" s="140"/>
      <c r="I677" s="304"/>
      <c r="J677" s="929"/>
    </row>
    <row r="678" spans="1:10" ht="12.75">
      <c r="A678" s="215"/>
      <c r="B678" s="40" t="s">
        <v>221</v>
      </c>
      <c r="C678" s="652"/>
      <c r="D678" s="1021"/>
      <c r="E678" s="970">
        <f>F678+G678+H678+I678+J678</f>
        <v>70</v>
      </c>
      <c r="F678" s="245">
        <v>70</v>
      </c>
      <c r="G678" s="321"/>
      <c r="H678" s="139"/>
      <c r="I678" s="859"/>
      <c r="J678" s="937"/>
    </row>
    <row r="679" spans="1:10" ht="12.75">
      <c r="A679" s="124">
        <v>4</v>
      </c>
      <c r="B679" s="969" t="s">
        <v>586</v>
      </c>
      <c r="C679" s="985"/>
      <c r="D679" s="840"/>
      <c r="E679" s="978">
        <f>F679+G679+H679+I679+J679</f>
        <v>50</v>
      </c>
      <c r="F679" s="422">
        <v>50</v>
      </c>
      <c r="G679" s="320"/>
      <c r="H679" s="145"/>
      <c r="I679" s="145"/>
      <c r="J679" s="153"/>
    </row>
    <row r="680" spans="1:10" ht="12.75">
      <c r="A680" s="125"/>
      <c r="B680" s="984" t="s">
        <v>587</v>
      </c>
      <c r="C680" s="985"/>
      <c r="D680" s="441"/>
      <c r="E680" s="988"/>
      <c r="F680" s="244"/>
      <c r="G680" s="320"/>
      <c r="H680" s="145"/>
      <c r="I680" s="145"/>
      <c r="J680" s="153"/>
    </row>
    <row r="681" spans="1:10" ht="13.5" thickBot="1">
      <c r="A681" s="64"/>
      <c r="B681" s="95" t="s">
        <v>49</v>
      </c>
      <c r="C681" s="971"/>
      <c r="D681" s="975">
        <f>D682+D683+D684+D685</f>
        <v>0</v>
      </c>
      <c r="E681" s="972">
        <f aca="true" t="shared" si="137" ref="E681:J681">E682+E683+E684+E685</f>
        <v>545</v>
      </c>
      <c r="F681" s="973">
        <f t="shared" si="137"/>
        <v>545</v>
      </c>
      <c r="G681" s="974">
        <f t="shared" si="137"/>
        <v>0</v>
      </c>
      <c r="H681" s="975">
        <f t="shared" si="137"/>
        <v>0</v>
      </c>
      <c r="I681" s="976">
        <f t="shared" si="137"/>
        <v>0</v>
      </c>
      <c r="J681" s="975">
        <f t="shared" si="137"/>
        <v>0</v>
      </c>
    </row>
    <row r="682" spans="1:10" ht="13.5" thickBot="1">
      <c r="A682" s="108">
        <v>1</v>
      </c>
      <c r="B682" s="295" t="s">
        <v>222</v>
      </c>
      <c r="C682" s="127"/>
      <c r="D682" s="1022"/>
      <c r="E682" s="296">
        <f>F682+G682+H682+I682+J682</f>
        <v>60</v>
      </c>
      <c r="F682" s="412">
        <v>60</v>
      </c>
      <c r="G682" s="328"/>
      <c r="H682" s="164"/>
      <c r="I682" s="854"/>
      <c r="J682" s="965"/>
    </row>
    <row r="683" spans="1:10" ht="12.75">
      <c r="A683" s="211">
        <v>2</v>
      </c>
      <c r="B683" s="130" t="s">
        <v>223</v>
      </c>
      <c r="C683" s="130"/>
      <c r="D683" s="441"/>
      <c r="E683" s="296">
        <f>F683+G683+H683+I683+J683</f>
        <v>60</v>
      </c>
      <c r="F683" s="313">
        <v>60</v>
      </c>
      <c r="G683" s="326"/>
      <c r="H683" s="175"/>
      <c r="I683" s="862"/>
      <c r="J683" s="929"/>
    </row>
    <row r="684" spans="1:10" ht="12.75">
      <c r="A684" s="211">
        <v>3</v>
      </c>
      <c r="B684" s="130" t="s">
        <v>224</v>
      </c>
      <c r="C684" s="130"/>
      <c r="D684" s="441"/>
      <c r="E684" s="296">
        <f>F684+G684+H684+I684+J684</f>
        <v>420</v>
      </c>
      <c r="F684" s="313">
        <v>420</v>
      </c>
      <c r="G684" s="326"/>
      <c r="H684" s="175"/>
      <c r="I684" s="862"/>
      <c r="J684" s="929"/>
    </row>
    <row r="685" spans="1:10" ht="13.5" thickBot="1">
      <c r="A685" s="122">
        <v>4</v>
      </c>
      <c r="B685" s="390" t="s">
        <v>225</v>
      </c>
      <c r="C685" s="390"/>
      <c r="D685" s="1023"/>
      <c r="E685" s="296">
        <f>F685+G685+H685+I685+J685</f>
        <v>5</v>
      </c>
      <c r="F685" s="967">
        <v>5</v>
      </c>
      <c r="G685" s="87"/>
      <c r="H685" s="87"/>
      <c r="I685" s="921"/>
      <c r="J685" s="966"/>
    </row>
    <row r="687" spans="2:10" ht="12.75">
      <c r="B687" s="842" t="s">
        <v>55</v>
      </c>
      <c r="E687" s="1031" t="s">
        <v>588</v>
      </c>
      <c r="F687" s="1031"/>
      <c r="G687" s="1031"/>
      <c r="H687" s="1031"/>
      <c r="I687" s="1031"/>
      <c r="J687" s="1031"/>
    </row>
    <row r="688" spans="2:10" ht="12.75">
      <c r="B688" s="842" t="s">
        <v>71</v>
      </c>
      <c r="E688" s="1031" t="s">
        <v>589</v>
      </c>
      <c r="F688" s="1031"/>
      <c r="G688" s="1031"/>
      <c r="H688" s="1031"/>
      <c r="I688" s="1031"/>
      <c r="J688" s="1031"/>
    </row>
    <row r="689" spans="2:10" ht="12.75">
      <c r="B689" s="842"/>
      <c r="E689" s="1031"/>
      <c r="F689" s="1031"/>
      <c r="G689" s="1031"/>
      <c r="H689" s="1031"/>
      <c r="I689" s="1031"/>
      <c r="J689" s="1031"/>
    </row>
    <row r="690" spans="2:10" ht="12.75">
      <c r="B690" s="842"/>
      <c r="E690" s="1031"/>
      <c r="F690" s="1031"/>
      <c r="G690" s="1031"/>
      <c r="H690" s="1031"/>
      <c r="I690" s="1031"/>
      <c r="J690" s="1031"/>
    </row>
    <row r="696" spans="8:10" ht="12.75">
      <c r="H696" s="1030" t="s">
        <v>590</v>
      </c>
      <c r="I696" s="1030"/>
      <c r="J696" s="1030"/>
    </row>
    <row r="697" spans="8:10" ht="12.75">
      <c r="H697" s="1030" t="s">
        <v>591</v>
      </c>
      <c r="I697" s="1030"/>
      <c r="J697" s="1030"/>
    </row>
  </sheetData>
  <sheetProtection/>
  <mergeCells count="16">
    <mergeCell ref="E690:J690"/>
    <mergeCell ref="H696:J696"/>
    <mergeCell ref="H697:J697"/>
    <mergeCell ref="E687:J687"/>
    <mergeCell ref="E688:J688"/>
    <mergeCell ref="A6:J6"/>
    <mergeCell ref="E689:J689"/>
    <mergeCell ref="K646:M646"/>
    <mergeCell ref="K674:M674"/>
    <mergeCell ref="D3:I3"/>
    <mergeCell ref="F185:H185"/>
    <mergeCell ref="A4:J4"/>
    <mergeCell ref="K615:M615"/>
    <mergeCell ref="A5:J5"/>
    <mergeCell ref="D1:K1"/>
    <mergeCell ref="D2:K2"/>
  </mergeCells>
  <printOptions/>
  <pageMargins left="0.1968503937007874" right="0.1968503937007874" top="0.1968503937007874" bottom="0.1968503937007874" header="0" footer="0.1968503937007874"/>
  <pageSetup fitToHeight="0" fitToWidth="1" horizontalDpi="300" verticalDpi="300" orientation="landscape" paperSize="9" scale="94" r:id="rId2"/>
  <headerFooter>
    <oddFooter>&amp;C&amp;8F-PO-09-02,ed.4,rev.0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mioara.mitri</cp:lastModifiedBy>
  <cp:lastPrinted>2018-08-06T09:14:05Z</cp:lastPrinted>
  <dcterms:created xsi:type="dcterms:W3CDTF">1996-10-14T23:33:28Z</dcterms:created>
  <dcterms:modified xsi:type="dcterms:W3CDTF">2018-08-06T09:19:59Z</dcterms:modified>
  <cp:category/>
  <cp:version/>
  <cp:contentType/>
  <cp:contentStatus/>
</cp:coreProperties>
</file>